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60" windowWidth="18855" windowHeight="1150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J104" i="1" l="1"/>
  <c r="J103" i="1" s="1"/>
  <c r="K103" i="1"/>
  <c r="K100" i="1"/>
  <c r="K98" i="1"/>
  <c r="J97" i="1"/>
  <c r="J96" i="1"/>
  <c r="K95" i="1"/>
  <c r="K93" i="1"/>
  <c r="J92" i="1"/>
  <c r="J91" i="1"/>
  <c r="J90" i="1"/>
  <c r="K89" i="1"/>
  <c r="J86" i="1"/>
  <c r="J85" i="1"/>
  <c r="K84" i="1"/>
  <c r="J83" i="1"/>
  <c r="J82" i="1" s="1"/>
  <c r="K82" i="1"/>
  <c r="J81" i="1"/>
  <c r="J80" i="1"/>
  <c r="K78" i="1"/>
  <c r="J77" i="1"/>
  <c r="J76" i="1" s="1"/>
  <c r="K76" i="1"/>
  <c r="J75" i="1"/>
  <c r="J74" i="1"/>
  <c r="K73" i="1"/>
  <c r="J72" i="1"/>
  <c r="J70" i="1"/>
  <c r="J69" i="1"/>
  <c r="K67" i="1"/>
  <c r="J66" i="1"/>
  <c r="J65" i="1"/>
  <c r="K61" i="1"/>
  <c r="J59" i="1"/>
  <c r="K55" i="1"/>
  <c r="J58" i="1"/>
  <c r="J56" i="1"/>
  <c r="K54" i="1"/>
  <c r="K53" i="1"/>
  <c r="K52" i="1"/>
  <c r="K51" i="1"/>
  <c r="K49" i="1"/>
  <c r="K47" i="1"/>
  <c r="K45" i="1"/>
  <c r="K43" i="1"/>
  <c r="K41" i="1"/>
  <c r="K39" i="1"/>
  <c r="K37" i="1"/>
  <c r="K35" i="1"/>
  <c r="K34" i="1"/>
  <c r="K33" i="1"/>
  <c r="K31" i="1"/>
  <c r="K30" i="1"/>
  <c r="K25" i="1"/>
  <c r="K26" i="1"/>
  <c r="K24" i="1"/>
  <c r="K20" i="1"/>
  <c r="K21" i="1"/>
  <c r="K22" i="1"/>
  <c r="K19" i="1"/>
  <c r="J14" i="1"/>
  <c r="J13" i="1"/>
  <c r="J6" i="1"/>
  <c r="J7" i="1"/>
  <c r="J8" i="1"/>
  <c r="J9" i="1"/>
  <c r="J10" i="1"/>
  <c r="J11" i="1"/>
  <c r="J5" i="1"/>
  <c r="K12" i="1"/>
  <c r="K4" i="1"/>
  <c r="J32" i="1"/>
  <c r="J29" i="1"/>
  <c r="J18" i="1"/>
  <c r="J93" i="1"/>
  <c r="J98" i="1"/>
  <c r="J100" i="1"/>
  <c r="F108" i="1"/>
  <c r="J55" i="1" l="1"/>
  <c r="J61" i="1"/>
  <c r="J67" i="1"/>
  <c r="J78" i="1"/>
  <c r="J84" i="1"/>
  <c r="J89" i="1"/>
  <c r="J95" i="1"/>
  <c r="J4" i="1"/>
  <c r="J12" i="1"/>
  <c r="J73" i="1"/>
  <c r="J109" i="1" l="1"/>
</calcChain>
</file>

<file path=xl/comments1.xml><?xml version="1.0" encoding="utf-8"?>
<comments xmlns="http://schemas.openxmlformats.org/spreadsheetml/2006/main">
  <authors>
    <author>Ljuba Ljubičić</author>
  </authors>
  <commentList>
    <comment ref="F78" authorId="0">
      <text>
        <r>
          <rPr>
            <b/>
            <sz val="9"/>
            <color indexed="81"/>
            <rFont val="Tahoma"/>
            <family val="2"/>
            <charset val="238"/>
          </rPr>
          <t>Ljuba Ljubičić:</t>
        </r>
        <r>
          <rPr>
            <sz val="9"/>
            <color indexed="81"/>
            <rFont val="Tahoma"/>
            <family val="2"/>
            <charset val="238"/>
          </rPr>
          <t xml:space="preserve">
dio sredstava u iznosu od 270000 prenesen na 3241 - naknade troškova službenog puta nezaposlenim osoba</t>
        </r>
      </text>
    </comment>
  </commentList>
</comments>
</file>

<file path=xl/sharedStrings.xml><?xml version="1.0" encoding="utf-8"?>
<sst xmlns="http://schemas.openxmlformats.org/spreadsheetml/2006/main" count="260" uniqueCount="166">
  <si>
    <t>Redni broj</t>
  </si>
  <si>
    <t>odjeljak</t>
  </si>
  <si>
    <t>osnovni račun</t>
  </si>
  <si>
    <t>Financijski plan</t>
  </si>
  <si>
    <t>2.</t>
  </si>
  <si>
    <t>3.</t>
  </si>
  <si>
    <t>4.</t>
  </si>
  <si>
    <t>5.</t>
  </si>
  <si>
    <t>6.</t>
  </si>
  <si>
    <t>7.</t>
  </si>
  <si>
    <t>8.</t>
  </si>
  <si>
    <t>Materijal za higijenske potrebe i njegu</t>
  </si>
  <si>
    <t>namirnice</t>
  </si>
  <si>
    <t>Materijal i dijelovi za održavanje</t>
  </si>
  <si>
    <t>Materijal i dijelovi za tekuće i investicijsko održavanje postrojenja i opreme</t>
  </si>
  <si>
    <t>Ostali materijal i dijelovi za tekuće i investicijsko održavanje</t>
  </si>
  <si>
    <t>32.</t>
  </si>
  <si>
    <t>Usluge telefona, pošte i prijevoza</t>
  </si>
  <si>
    <t>33.</t>
  </si>
  <si>
    <t>Usluge telefona, telefaksa</t>
  </si>
  <si>
    <t>34.</t>
  </si>
  <si>
    <t>Fiksna lefefonija</t>
  </si>
  <si>
    <t>35.</t>
  </si>
  <si>
    <t>mobilna telefonija</t>
  </si>
  <si>
    <t>Poštarina, pisma i tiskanice</t>
  </si>
  <si>
    <t>Usluge tekućeg i investicijskog održavanja</t>
  </si>
  <si>
    <t>Usluge tekućeg i investicijskog održavanja građevinskih objekata</t>
  </si>
  <si>
    <t>Usluge promidžbe i informiranja</t>
  </si>
  <si>
    <t>Komunalne usluge</t>
  </si>
  <si>
    <t>Opskrba vodom</t>
  </si>
  <si>
    <t>Iznošenje i odvoz smeća</t>
  </si>
  <si>
    <t>Zdravstvene i veterinarske usluge</t>
  </si>
  <si>
    <t>Intelektualne i osobne usluge</t>
  </si>
  <si>
    <t>Autorski honorari</t>
  </si>
  <si>
    <t>Ugovori o djelu</t>
  </si>
  <si>
    <t>Računalne usluge</t>
  </si>
  <si>
    <t>Ostale usluge</t>
  </si>
  <si>
    <t>Premije osiguranja</t>
  </si>
  <si>
    <t>Rashodi za nabavu dugotrajne imovine</t>
  </si>
  <si>
    <t>Knjige</t>
  </si>
  <si>
    <t>OSTALI PROGRAMI</t>
  </si>
  <si>
    <t>dinamika nabave</t>
  </si>
  <si>
    <t>izvor sredstava</t>
  </si>
  <si>
    <t>vrijeme  nabave</t>
  </si>
  <si>
    <t>način  nabave</t>
  </si>
  <si>
    <t>Proračun grada</t>
  </si>
  <si>
    <t>S</t>
  </si>
  <si>
    <t>Stručno  usavršavanje zaposlenika</t>
  </si>
  <si>
    <t>Prema potrebi</t>
  </si>
  <si>
    <t>Tijekom godine</t>
  </si>
  <si>
    <t>uplata učenika</t>
  </si>
  <si>
    <t>MESO I MESNE PRERAĐEVINE</t>
  </si>
  <si>
    <t>POVRĆE</t>
  </si>
  <si>
    <t>VOĆE</t>
  </si>
  <si>
    <t>MLIJEKO  I MLIJEČNE  PRERAĐEVINE</t>
  </si>
  <si>
    <t>Proračun Grada</t>
  </si>
  <si>
    <t>Javnu nabavu  provodi Grad</t>
  </si>
  <si>
    <t>popravci  el.uređaja,servisi opreme,</t>
  </si>
  <si>
    <t xml:space="preserve">Ostale usluge promidžbe i informiranja  </t>
  </si>
  <si>
    <t>Bagatelna nabava -ugovor</t>
  </si>
  <si>
    <t xml:space="preserve">Bagatelna nabava </t>
  </si>
  <si>
    <t>Bagatelna  nabava</t>
  </si>
  <si>
    <t>ugovor</t>
  </si>
  <si>
    <t>SLUŽBENA PUTOVANJA  I USAVRŠAVANJA</t>
  </si>
  <si>
    <t>OSTALI NESPOMENUTI  RASHODI  POSLOVANJA</t>
  </si>
  <si>
    <t>FINANCIJSKI  RASHODI</t>
  </si>
  <si>
    <t>Bankarske  usluge</t>
  </si>
  <si>
    <t>SITNI INVENTAR</t>
  </si>
  <si>
    <t>Uredski materijal i ostali materijalni rasodi</t>
  </si>
  <si>
    <t>Uredski materijal-toneri</t>
  </si>
  <si>
    <t>LITERATURA(publikacije,časopisi,glasila,knjige i ostalo</t>
  </si>
  <si>
    <t xml:space="preserve">Materijal za nastavu:papir u boji,ljepilo,olovke,krede,spužve </t>
  </si>
  <si>
    <t>Pedagoška dokumntacija</t>
  </si>
  <si>
    <t>Materijal i sredstva za čišćenje i održavanje</t>
  </si>
  <si>
    <t>Službena  putovanja-seminari</t>
  </si>
  <si>
    <t>Materijal i dijelovi za tekuće i investicijsko održavanje građevinskih objekata</t>
  </si>
  <si>
    <t>Ostale usluge za prijevoz-autobus Jakuševec,Buzin</t>
  </si>
  <si>
    <t xml:space="preserve">Proračun Grada </t>
  </si>
  <si>
    <t>usluge na objektu</t>
  </si>
  <si>
    <t>Pomoćnici u nastavi</t>
  </si>
  <si>
    <t>Usluge kopiranja -kopirka u zbornici</t>
  </si>
  <si>
    <t xml:space="preserve"> računalne usluge-održavanje računovodstvenih programa</t>
  </si>
  <si>
    <t xml:space="preserve">usluge popravka PC opreme </t>
  </si>
  <si>
    <t xml:space="preserve">usluga najma višenamjenskog uređaja u zbornici </t>
  </si>
  <si>
    <t>ostale nespomenute uslugeizrada ključeva, provjera diploma</t>
  </si>
  <si>
    <t>usluge čuvanja imovine "Sokol Marić"</t>
  </si>
  <si>
    <t>Troškovi školskog odbora</t>
  </si>
  <si>
    <t>Naknade za rad predst. Tijela-školski odbor</t>
  </si>
  <si>
    <t>Premije osiguranja od provale i požara</t>
  </si>
  <si>
    <t>svježe svinjsko meso</t>
  </si>
  <si>
    <t>mesne prerađevine</t>
  </si>
  <si>
    <t>SMRZNUTI I POLUGOTOVI PROIZVODI</t>
  </si>
  <si>
    <t>mlijeko i mliječne prerađevine</t>
  </si>
  <si>
    <t>PIĆA</t>
  </si>
  <si>
    <t>KONZERVIRANI PROIZVODI</t>
  </si>
  <si>
    <t>Materijal i sirovine za školsku kuhinju</t>
  </si>
  <si>
    <t>svježe meso peradi</t>
  </si>
  <si>
    <t>ČLANARINE</t>
  </si>
  <si>
    <t>tuzemne članarine</t>
  </si>
  <si>
    <t>Ostali  rashodi:cvijeće i ostali sitni rashodi  za DAN ŠKOLE, pogrebni vijenci, itd</t>
  </si>
  <si>
    <t>škola u prirodi</t>
  </si>
  <si>
    <t>jednom u šk. godini</t>
  </si>
  <si>
    <t>vlastiti prihod od zakasnine</t>
  </si>
  <si>
    <t>Tekuće donacije u novcu-program darovitih</t>
  </si>
  <si>
    <t>UREDSKI MATERIJAL I OSTALI MAT. RASHODI</t>
  </si>
  <si>
    <t>PREDMET NABAVE</t>
  </si>
  <si>
    <t>Obvezni i preventivni zdravstveni pregledi zaposlenika,ostale zdravstvene usluge</t>
  </si>
  <si>
    <t>1.</t>
  </si>
  <si>
    <t>9.</t>
  </si>
  <si>
    <t>10.</t>
  </si>
  <si>
    <t>11.</t>
  </si>
  <si>
    <t>12.</t>
  </si>
  <si>
    <t>13.</t>
  </si>
  <si>
    <t>14.</t>
  </si>
  <si>
    <t>15.</t>
  </si>
  <si>
    <t>16.</t>
  </si>
  <si>
    <t>18.</t>
  </si>
  <si>
    <t>19.</t>
  </si>
  <si>
    <t>22.</t>
  </si>
  <si>
    <t>21.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</si>
  <si>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</si>
  <si>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</si>
  <si>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</si>
  <si>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</si>
  <si>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</si>
  <si>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</si>
  <si>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</si>
  <si>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</si>
  <si>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</si>
  <si>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RIBE</t>
  </si>
  <si>
    <t>20.</t>
  </si>
  <si>
    <t>Premije osiguranja zaposlenih</t>
  </si>
  <si>
    <t>ZAKUPNINE</t>
  </si>
  <si>
    <t>najam fotokopirke u zbornici</t>
  </si>
  <si>
    <t>PLAN NABAVE ZA 2017</t>
  </si>
  <si>
    <t>UKUPNO ZA 2017</t>
  </si>
  <si>
    <t>tijesto i proizvodi od tijesta</t>
  </si>
  <si>
    <t>sladoled</t>
  </si>
  <si>
    <t>smrznuti proizvodi od tijesta</t>
  </si>
  <si>
    <t>svježe meso govedine,teletine, junetine</t>
  </si>
  <si>
    <t>svježe povrće</t>
  </si>
  <si>
    <t>smrznuto povrće</t>
  </si>
  <si>
    <t>suho voće i orašasti plodovi</t>
  </si>
  <si>
    <t>svježe voće</t>
  </si>
  <si>
    <t>KRUH I OSTALI PEKARSKI PROIZVODI</t>
  </si>
  <si>
    <t>kruh, peciva, proizvodi od lisnatog tijesta</t>
  </si>
  <si>
    <t>OSNOVNE NAMIRNICE</t>
  </si>
  <si>
    <t>šećer, brašno, sol, ulje, ocat,kuk.krupica, ječmena laša, pšenična krupica</t>
  </si>
  <si>
    <t>ZITARICE I PROIZVODI OD ŽITARICA</t>
  </si>
  <si>
    <t>musli, cornflakes,čoko kuglice,lino-čokolino</t>
  </si>
  <si>
    <t>SLATKIŠI I GRICKALICE</t>
  </si>
  <si>
    <t>čokolada, napolitanke, čokoladne tortice,krem bananice,bomboni,čips, krekeri</t>
  </si>
  <si>
    <t>NAMAZI</t>
  </si>
  <si>
    <t>lino lada, pekmez, margarin</t>
  </si>
  <si>
    <t>NAMIRNICE ZA PRIPREMU JELA</t>
  </si>
  <si>
    <t>prašak za pecivo, vanilin šećer,kakao prah,lim.kiselina,soda bikarbona, kokos, rogač,gotove juhe,senf, majoneza,kečap,jaja, začini,rum</t>
  </si>
  <si>
    <t>smrznuta riba i ostali morski proizvodi</t>
  </si>
  <si>
    <t>bezalkoholna pića</t>
  </si>
  <si>
    <t>kava i čaj</t>
  </si>
  <si>
    <t>Javna nabava-Okvirni sporazum</t>
  </si>
  <si>
    <t>880.00,00</t>
  </si>
  <si>
    <t>17.</t>
  </si>
  <si>
    <r>
      <t>procijenjena vrijednost (</t>
    </r>
    <r>
      <rPr>
        <b/>
        <sz val="10"/>
        <color indexed="8"/>
        <rFont val="Calibri"/>
        <family val="2"/>
        <charset val="238"/>
      </rPr>
      <t>bez PDV-a</t>
    </r>
    <r>
      <rPr>
        <b/>
        <sz val="13"/>
        <color indexed="8"/>
        <rFont val="Calibri"/>
        <family val="2"/>
        <charset val="238"/>
      </rPr>
      <t>)</t>
    </r>
  </si>
  <si>
    <t>vrijednost sa PDV-om</t>
  </si>
  <si>
    <t xml:space="preserve">Bagatelna  nabava </t>
  </si>
  <si>
    <t>U Zagrebu 20.12.2016.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</si>
</sst>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0" x14ac:knownFonts="1">
    <font>
      <sz val="11"/>
      <color theme="1"/>
      <name val="Calibri"/>
      <family val="2"/>
      <charset val="238"/>
      <scheme val="minor"/>
    </font>
    <font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18"/>
      <name val="Calibri"/>
      <family val="2"/>
      <charset val="238"/>
    </font>
    <font>
      <sz val="10"/>
      <name val="Arial"/>
      <family val="2"/>
      <charset val="238"/>
    </font>
    <font>
      <b/>
      <sz val="11"/>
      <color indexed="10"/>
      <name val="Calibri"/>
      <family val="2"/>
      <charset val="238"/>
    </font>
    <font>
      <sz val="8"/>
      <name val="Calibri"/>
      <family val="2"/>
      <charset val="238"/>
    </font>
    <font>
      <sz val="11"/>
      <name val="Calibri"/>
      <family val="2"/>
      <charset val="238"/>
    </font>
    <font>
      <i/>
      <sz val="8"/>
      <name val="Calibri"/>
      <family val="2"/>
      <charset val="238"/>
    </font>
    <font>
      <b/>
      <sz val="8"/>
      <name val="Calibri"/>
      <family val="2"/>
      <charset val="238"/>
    </font>
    <font>
      <i/>
      <sz val="10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i/>
      <sz val="11"/>
      <name val="Calibri"/>
      <family val="2"/>
      <charset val="238"/>
    </font>
    <font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i/>
      <sz val="10"/>
      <name val="Calibri"/>
      <family val="2"/>
      <charset val="238"/>
    </font>
    <font>
      <b/>
      <sz val="12"/>
      <color indexed="18"/>
      <name val="Calibri"/>
      <family val="2"/>
      <charset val="238"/>
    </font>
    <font>
      <b/>
      <sz val="12"/>
      <name val="Calibri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3"/>
      <color indexed="8"/>
      <name val="Calibri"/>
      <family val="2"/>
      <charset val="238"/>
    </font>
    <font>
      <b/>
      <sz val="13"/>
      <name val="Calibri"/>
      <family val="2"/>
      <charset val="238"/>
    </font>
    <font>
      <sz val="13"/>
      <color indexed="8"/>
      <name val="Calibri"/>
      <family val="2"/>
      <charset val="238"/>
    </font>
    <font>
      <b/>
      <i/>
      <sz val="10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i/>
      <sz val="9"/>
      <color indexed="8"/>
      <name val="Calibri"/>
      <family val="2"/>
      <charset val="238"/>
    </font>
    <font>
      <b/>
      <i/>
      <sz val="10"/>
      <color indexed="10"/>
      <name val="Calibri"/>
      <family val="2"/>
      <charset val="238"/>
    </font>
    <font>
      <b/>
      <i/>
      <sz val="8"/>
      <name val="Calibri"/>
      <family val="2"/>
      <charset val="238"/>
    </font>
    <font>
      <i/>
      <sz val="8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i/>
      <sz val="12"/>
      <color indexed="8"/>
      <name val="Calibri"/>
      <family val="2"/>
      <charset val="238"/>
    </font>
    <font>
      <sz val="10"/>
      <color indexed="10"/>
      <name val="Calibri"/>
      <family val="2"/>
      <charset val="238"/>
    </font>
    <font>
      <b/>
      <sz val="14"/>
      <color indexed="10"/>
      <name val="Calibri"/>
      <family val="2"/>
      <charset val="238"/>
    </font>
    <font>
      <b/>
      <i/>
      <sz val="14"/>
      <color indexed="10"/>
      <name val="Calibri"/>
      <family val="2"/>
      <charset val="238"/>
    </font>
    <font>
      <b/>
      <sz val="14"/>
      <name val="Calibri"/>
      <family val="2"/>
      <charset val="238"/>
    </font>
    <font>
      <sz val="14"/>
      <color indexed="10"/>
      <name val="Calibri"/>
      <family val="2"/>
      <charset val="238"/>
    </font>
    <font>
      <sz val="14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4"/>
      <color indexed="18"/>
      <name val="Calibri"/>
      <family val="2"/>
      <charset val="238"/>
    </font>
    <font>
      <sz val="14"/>
      <color indexed="18"/>
      <name val="Calibri"/>
      <family val="2"/>
      <charset val="238"/>
    </font>
    <font>
      <b/>
      <sz val="14"/>
      <color indexed="14"/>
      <name val="Calibri"/>
      <family val="2"/>
      <charset val="238"/>
    </font>
    <font>
      <b/>
      <i/>
      <sz val="14"/>
      <color indexed="14"/>
      <name val="Calibri"/>
      <family val="2"/>
      <charset val="238"/>
    </font>
    <font>
      <i/>
      <sz val="9"/>
      <name val="Calibri"/>
      <family val="2"/>
      <charset val="238"/>
    </font>
    <font>
      <i/>
      <sz val="9"/>
      <color indexed="10"/>
      <name val="Calibri"/>
      <family val="2"/>
      <charset val="238"/>
    </font>
    <font>
      <sz val="9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22"/>
      <color indexed="8"/>
      <name val="Calibri"/>
      <family val="2"/>
      <charset val="238"/>
    </font>
    <font>
      <b/>
      <i/>
      <sz val="11"/>
      <color indexed="10"/>
      <name val="Calibri"/>
      <family val="2"/>
      <charset val="238"/>
    </font>
    <font>
      <b/>
      <i/>
      <sz val="8"/>
      <color indexed="8"/>
      <name val="Calibri"/>
      <family val="2"/>
      <charset val="238"/>
    </font>
    <font>
      <b/>
      <i/>
      <sz val="8"/>
      <color indexed="10"/>
      <name val="Calibri"/>
      <family val="2"/>
      <charset val="238"/>
    </font>
    <font>
      <sz val="11"/>
      <color indexed="53"/>
      <name val="Calibri"/>
      <family val="2"/>
      <charset val="238"/>
    </font>
    <font>
      <sz val="7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i/>
      <sz val="12"/>
      <color indexed="10"/>
      <name val="Calibri"/>
      <family val="2"/>
      <charset val="238"/>
    </font>
    <font>
      <b/>
      <sz val="12"/>
      <color indexed="10"/>
      <name val="Calibri"/>
      <family val="2"/>
      <charset val="238"/>
    </font>
    <font>
      <b/>
      <sz val="12"/>
      <color indexed="14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</font>
    <font>
      <i/>
      <sz val="9"/>
      <color theme="1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</font>
    <font>
      <b/>
      <i/>
      <sz val="10"/>
      <color rgb="FFFF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b/>
      <i/>
      <sz val="9"/>
      <color rgb="FFFF0000"/>
      <name val="Calibri"/>
      <family val="2"/>
      <charset val="238"/>
    </font>
    <font>
      <b/>
      <i/>
      <sz val="11"/>
      <color rgb="FFFF0000"/>
      <name val="Calibri"/>
      <family val="2"/>
      <charset val="238"/>
    </font>
    <font>
      <b/>
      <i/>
      <sz val="10"/>
      <color rgb="FFFF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4"/>
      <color rgb="FFFF0000"/>
      <name val="Calibri"/>
      <family val="2"/>
      <charset val="238"/>
    </font>
    <font>
      <b/>
      <i/>
      <sz val="14"/>
      <color rgb="FFFF0000"/>
      <name val="Calibri"/>
      <family val="2"/>
      <charset val="238"/>
    </font>
    <font>
      <b/>
      <sz val="11"/>
      <color theme="3" tint="-0.249977111117893"/>
      <name val="Calibri"/>
      <family val="2"/>
      <charset val="238"/>
    </font>
    <font>
      <b/>
      <i/>
      <sz val="9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FF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428">
    <xf numFmtId="0" fontId="0" fillId="0" borderId="0" xfId="0"/>
    <xf numFmtId="0" fontId="8" fillId="0" borderId="1" xfId="1" applyNumberFormat="1" applyFont="1" applyFill="1" applyBorder="1" applyAlignment="1" applyProtection="1">
      <alignment horizontal="center" vertical="center"/>
    </xf>
    <xf numFmtId="0" fontId="9" fillId="0" borderId="1" xfId="1" applyNumberFormat="1" applyFont="1" applyFill="1" applyBorder="1" applyAlignment="1" applyProtection="1">
      <alignment horizontal="center" vertical="center" wrapText="1"/>
    </xf>
    <xf numFmtId="0" fontId="11" fillId="0" borderId="1" xfId="1" applyNumberFormat="1" applyFont="1" applyFill="1" applyBorder="1" applyAlignment="1" applyProtection="1">
      <alignment horizontal="center" vertical="center"/>
    </xf>
    <xf numFmtId="4" fontId="11" fillId="0" borderId="1" xfId="1" applyNumberFormat="1" applyFont="1" applyFill="1" applyBorder="1" applyAlignment="1" applyProtection="1">
      <alignment horizontal="center" vertical="center"/>
    </xf>
    <xf numFmtId="0" fontId="11" fillId="0" borderId="1" xfId="1" applyNumberFormat="1" applyFont="1" applyFill="1" applyBorder="1" applyAlignment="1" applyProtection="1">
      <alignment horizontal="center" vertical="center" wrapText="1"/>
    </xf>
    <xf numFmtId="0" fontId="12" fillId="0" borderId="1" xfId="1" applyNumberFormat="1" applyFont="1" applyFill="1" applyBorder="1" applyAlignment="1" applyProtection="1">
      <alignment horizontal="center" vertical="center" wrapText="1"/>
    </xf>
    <xf numFmtId="3" fontId="1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1" applyNumberFormat="1" applyFont="1" applyFill="1" applyBorder="1" applyAlignment="1" applyProtection="1">
      <alignment horizontal="center" vertical="center"/>
    </xf>
    <xf numFmtId="0" fontId="3" fillId="0" borderId="1" xfId="1" applyNumberFormat="1" applyFont="1" applyFill="1" applyBorder="1" applyAlignment="1" applyProtection="1">
      <alignment horizontal="center" vertical="center"/>
    </xf>
    <xf numFmtId="4" fontId="3" fillId="0" borderId="1" xfId="1" applyNumberFormat="1" applyFont="1" applyFill="1" applyBorder="1" applyAlignment="1" applyProtection="1">
      <alignment horizontal="center" vertical="center"/>
    </xf>
    <xf numFmtId="0" fontId="16" fillId="0" borderId="1" xfId="1" applyNumberFormat="1" applyFont="1" applyFill="1" applyBorder="1" applyAlignment="1" applyProtection="1">
      <alignment horizontal="center" vertical="center"/>
    </xf>
    <xf numFmtId="4" fontId="16" fillId="0" borderId="1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9" fillId="0" borderId="0" xfId="1" applyNumberFormat="1" applyFont="1" applyFill="1" applyBorder="1" applyAlignment="1" applyProtection="1">
      <alignment horizontal="center" vertical="center"/>
    </xf>
    <xf numFmtId="0" fontId="3" fillId="0" borderId="2" xfId="1" applyNumberFormat="1" applyFont="1" applyFill="1" applyBorder="1" applyAlignment="1" applyProtection="1">
      <alignment horizontal="center" vertical="center"/>
    </xf>
    <xf numFmtId="4" fontId="3" fillId="0" borderId="2" xfId="1" applyNumberFormat="1" applyFont="1" applyFill="1" applyBorder="1" applyAlignment="1" applyProtection="1">
      <alignment horizontal="center" vertical="center"/>
    </xf>
    <xf numFmtId="0" fontId="9" fillId="0" borderId="2" xfId="1" applyNumberFormat="1" applyFont="1" applyFill="1" applyBorder="1" applyAlignment="1" applyProtection="1">
      <alignment horizontal="center" vertical="center" wrapText="1"/>
    </xf>
    <xf numFmtId="0" fontId="3" fillId="0" borderId="3" xfId="1" applyNumberFormat="1" applyFont="1" applyFill="1" applyBorder="1" applyAlignment="1" applyProtection="1">
      <alignment horizontal="center" vertical="center"/>
    </xf>
    <xf numFmtId="4" fontId="3" fillId="0" borderId="3" xfId="1" applyNumberFormat="1" applyFont="1" applyFill="1" applyBorder="1" applyAlignment="1" applyProtection="1">
      <alignment horizontal="center" vertical="center"/>
    </xf>
    <xf numFmtId="0" fontId="9" fillId="0" borderId="3" xfId="1" applyNumberFormat="1" applyFont="1" applyFill="1" applyBorder="1" applyAlignment="1" applyProtection="1">
      <alignment horizontal="center" vertical="center" wrapText="1"/>
    </xf>
    <xf numFmtId="0" fontId="11" fillId="0" borderId="1" xfId="1" applyNumberFormat="1" applyFont="1" applyFill="1" applyBorder="1" applyAlignment="1" applyProtection="1">
      <alignment horizontal="left" vertical="center" wrapText="1"/>
    </xf>
    <xf numFmtId="0" fontId="11" fillId="0" borderId="1" xfId="1" applyNumberFormat="1" applyFont="1" applyFill="1" applyBorder="1" applyAlignment="1" applyProtection="1">
      <alignment horizontal="left" vertical="center"/>
    </xf>
    <xf numFmtId="0" fontId="28" fillId="0" borderId="1" xfId="0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4" fontId="5" fillId="0" borderId="4" xfId="1" applyNumberFormat="1" applyFont="1" applyFill="1" applyBorder="1" applyAlignment="1" applyProtection="1">
      <alignment horizontal="center" vertical="center"/>
    </xf>
    <xf numFmtId="0" fontId="9" fillId="0" borderId="4" xfId="1" applyNumberFormat="1" applyFont="1" applyFill="1" applyBorder="1" applyAlignment="1" applyProtection="1">
      <alignment horizontal="center" vertical="center" wrapText="1"/>
    </xf>
    <xf numFmtId="0" fontId="9" fillId="0" borderId="5" xfId="1" applyNumberFormat="1" applyFont="1" applyFill="1" applyBorder="1" applyAlignment="1" applyProtection="1">
      <alignment horizontal="center" vertical="center" wrapText="1"/>
    </xf>
    <xf numFmtId="0" fontId="11" fillId="0" borderId="3" xfId="1" applyNumberFormat="1" applyFont="1" applyFill="1" applyBorder="1" applyAlignment="1" applyProtection="1">
      <alignment horizontal="center" vertical="center"/>
    </xf>
    <xf numFmtId="4" fontId="11" fillId="0" borderId="3" xfId="1" applyNumberFormat="1" applyFont="1" applyFill="1" applyBorder="1" applyAlignment="1" applyProtection="1">
      <alignment horizontal="center" vertical="center"/>
    </xf>
    <xf numFmtId="0" fontId="11" fillId="0" borderId="3" xfId="1" applyNumberFormat="1" applyFont="1" applyFill="1" applyBorder="1" applyAlignment="1" applyProtection="1">
      <alignment horizontal="left" vertical="center" wrapText="1"/>
    </xf>
    <xf numFmtId="0" fontId="12" fillId="0" borderId="3" xfId="1" applyNumberFormat="1" applyFont="1" applyFill="1" applyBorder="1" applyAlignment="1" applyProtection="1">
      <alignment horizontal="center" vertical="center" wrapText="1"/>
    </xf>
    <xf numFmtId="3" fontId="13" fillId="0" borderId="3" xfId="0" applyNumberFormat="1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3" fillId="0" borderId="7" xfId="1" applyNumberFormat="1" applyFont="1" applyFill="1" applyBorder="1" applyAlignment="1" applyProtection="1">
      <alignment horizontal="center" vertical="center"/>
    </xf>
    <xf numFmtId="4" fontId="3" fillId="0" borderId="7" xfId="1" applyNumberFormat="1" applyFont="1" applyFill="1" applyBorder="1" applyAlignment="1" applyProtection="1">
      <alignment horizontal="center" vertical="center"/>
    </xf>
    <xf numFmtId="0" fontId="9" fillId="0" borderId="7" xfId="1" applyNumberFormat="1" applyFont="1" applyFill="1" applyBorder="1" applyAlignment="1" applyProtection="1">
      <alignment horizontal="center" vertical="center" wrapText="1"/>
    </xf>
    <xf numFmtId="0" fontId="16" fillId="0" borderId="4" xfId="1" applyNumberFormat="1" applyFont="1" applyFill="1" applyBorder="1" applyAlignment="1" applyProtection="1">
      <alignment horizontal="center" vertical="center"/>
    </xf>
    <xf numFmtId="4" fontId="16" fillId="0" borderId="4" xfId="1" applyNumberFormat="1" applyFont="1" applyFill="1" applyBorder="1" applyAlignment="1" applyProtection="1">
      <alignment horizontal="center" vertical="center"/>
    </xf>
    <xf numFmtId="0" fontId="16" fillId="0" borderId="4" xfId="1" applyNumberFormat="1" applyFont="1" applyFill="1" applyBorder="1" applyAlignment="1" applyProtection="1">
      <alignment horizontal="center" vertical="center" wrapText="1"/>
    </xf>
    <xf numFmtId="3" fontId="27" fillId="0" borderId="4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30" fillId="0" borderId="1" xfId="1" applyNumberFormat="1" applyFont="1" applyFill="1" applyBorder="1" applyAlignment="1" applyProtection="1">
      <alignment horizontal="center" vertical="center" wrapText="1"/>
    </xf>
    <xf numFmtId="0" fontId="11" fillId="0" borderId="2" xfId="1" applyNumberFormat="1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3" fillId="0" borderId="4" xfId="1" applyNumberFormat="1" applyFont="1" applyFill="1" applyBorder="1" applyAlignment="1" applyProtection="1">
      <alignment horizontal="center" vertical="center"/>
    </xf>
    <xf numFmtId="4" fontId="5" fillId="0" borderId="4" xfId="1" applyNumberFormat="1" applyFont="1" applyFill="1" applyBorder="1" applyAlignment="1" applyProtection="1">
      <alignment horizontal="center" wrapText="1"/>
    </xf>
    <xf numFmtId="0" fontId="8" fillId="0" borderId="4" xfId="0" applyFont="1" applyBorder="1" applyAlignment="1">
      <alignment horizontal="center" vertical="center"/>
    </xf>
    <xf numFmtId="0" fontId="11" fillId="0" borderId="4" xfId="1" applyNumberFormat="1" applyFont="1" applyFill="1" applyBorder="1" applyAlignment="1" applyProtection="1">
      <alignment horizontal="center" vertical="center" wrapText="1"/>
    </xf>
    <xf numFmtId="4" fontId="16" fillId="0" borderId="2" xfId="1" applyNumberFormat="1" applyFont="1" applyFill="1" applyBorder="1" applyAlignment="1" applyProtection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6" fillId="0" borderId="2" xfId="1" applyNumberFormat="1" applyFont="1" applyFill="1" applyBorder="1" applyAlignment="1" applyProtection="1">
      <alignment horizontal="center" vertical="center"/>
    </xf>
    <xf numFmtId="0" fontId="11" fillId="0" borderId="2" xfId="1" applyNumberFormat="1" applyFont="1" applyFill="1" applyBorder="1" applyAlignment="1" applyProtection="1">
      <alignment horizontal="left" vertical="center" wrapText="1"/>
    </xf>
    <xf numFmtId="4" fontId="3" fillId="0" borderId="4" xfId="1" applyNumberFormat="1" applyFont="1" applyFill="1" applyBorder="1" applyAlignment="1" applyProtection="1">
      <alignment horizontal="center" vertical="center"/>
    </xf>
    <xf numFmtId="0" fontId="16" fillId="0" borderId="5" xfId="1" applyNumberFormat="1" applyFont="1" applyFill="1" applyBorder="1" applyAlignment="1" applyProtection="1">
      <alignment horizontal="center" vertical="center"/>
    </xf>
    <xf numFmtId="4" fontId="16" fillId="0" borderId="5" xfId="1" applyNumberFormat="1" applyFont="1" applyFill="1" applyBorder="1" applyAlignment="1" applyProtection="1">
      <alignment horizontal="center" vertical="center"/>
    </xf>
    <xf numFmtId="0" fontId="13" fillId="0" borderId="5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2" fillId="0" borderId="2" xfId="1" applyNumberFormat="1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1" fillId="0" borderId="5" xfId="1" applyNumberFormat="1" applyFont="1" applyFill="1" applyBorder="1" applyAlignment="1" applyProtection="1">
      <alignment horizontal="center" vertical="center" wrapText="1"/>
    </xf>
    <xf numFmtId="0" fontId="3" fillId="0" borderId="5" xfId="1" applyNumberFormat="1" applyFont="1" applyFill="1" applyBorder="1" applyAlignment="1" applyProtection="1">
      <alignment horizontal="center" vertical="center"/>
    </xf>
    <xf numFmtId="4" fontId="3" fillId="0" borderId="5" xfId="1" applyNumberFormat="1" applyFont="1" applyFill="1" applyBorder="1" applyAlignment="1" applyProtection="1">
      <alignment horizontal="center" vertical="center"/>
    </xf>
    <xf numFmtId="0" fontId="0" fillId="0" borderId="5" xfId="0" applyBorder="1" applyAlignment="1">
      <alignment horizontal="center" vertical="center"/>
    </xf>
    <xf numFmtId="0" fontId="31" fillId="0" borderId="5" xfId="0" applyFont="1" applyBorder="1"/>
    <xf numFmtId="0" fontId="0" fillId="0" borderId="5" xfId="0" applyBorder="1"/>
    <xf numFmtId="0" fontId="16" fillId="0" borderId="2" xfId="1" applyNumberFormat="1" applyFont="1" applyFill="1" applyBorder="1" applyAlignment="1" applyProtection="1">
      <alignment horizontal="center" vertical="center" wrapText="1"/>
    </xf>
    <xf numFmtId="3" fontId="27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6" fillId="0" borderId="9" xfId="1" applyNumberFormat="1" applyFont="1" applyFill="1" applyBorder="1" applyAlignment="1" applyProtection="1">
      <alignment horizontal="center" vertical="center"/>
    </xf>
    <xf numFmtId="4" fontId="16" fillId="0" borderId="9" xfId="1" applyNumberFormat="1" applyFont="1" applyFill="1" applyBorder="1" applyAlignment="1" applyProtection="1">
      <alignment horizontal="center" vertical="center"/>
    </xf>
    <xf numFmtId="0" fontId="9" fillId="0" borderId="9" xfId="1" applyNumberFormat="1" applyFont="1" applyFill="1" applyBorder="1" applyAlignment="1" applyProtection="1">
      <alignment horizontal="center" vertical="center" wrapText="1"/>
    </xf>
    <xf numFmtId="0" fontId="9" fillId="0" borderId="2" xfId="1" applyNumberFormat="1" applyFont="1" applyFill="1" applyBorder="1" applyAlignment="1" applyProtection="1">
      <alignment horizontal="center" vertical="center"/>
    </xf>
    <xf numFmtId="0" fontId="9" fillId="0" borderId="4" xfId="1" applyNumberFormat="1" applyFont="1" applyFill="1" applyBorder="1" applyAlignment="1" applyProtection="1">
      <alignment horizontal="center" vertical="center"/>
    </xf>
    <xf numFmtId="0" fontId="9" fillId="0" borderId="5" xfId="1" applyNumberFormat="1" applyFont="1" applyFill="1" applyBorder="1" applyAlignment="1" applyProtection="1">
      <alignment horizontal="center" vertical="center"/>
    </xf>
    <xf numFmtId="0" fontId="9" fillId="0" borderId="8" xfId="1" applyNumberFormat="1" applyFont="1" applyFill="1" applyBorder="1" applyAlignment="1" applyProtection="1">
      <alignment horizontal="center" vertical="center"/>
    </xf>
    <xf numFmtId="0" fontId="13" fillId="0" borderId="10" xfId="0" applyFont="1" applyBorder="1" applyAlignment="1">
      <alignment horizontal="center" vertical="center"/>
    </xf>
    <xf numFmtId="4" fontId="16" fillId="0" borderId="3" xfId="1" applyNumberFormat="1" applyFont="1" applyFill="1" applyBorder="1" applyAlignment="1" applyProtection="1">
      <alignment horizontal="center" vertical="center"/>
    </xf>
    <xf numFmtId="0" fontId="9" fillId="0" borderId="10" xfId="1" applyNumberFormat="1" applyFont="1" applyFill="1" applyBorder="1" applyAlignment="1" applyProtection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1" fillId="0" borderId="7" xfId="1" applyNumberFormat="1" applyFont="1" applyFill="1" applyBorder="1" applyAlignment="1" applyProtection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2" fillId="0" borderId="0" xfId="0" applyFont="1"/>
    <xf numFmtId="1" fontId="23" fillId="0" borderId="8" xfId="0" applyNumberFormat="1" applyFont="1" applyFill="1" applyBorder="1" applyAlignment="1">
      <alignment horizontal="center" vertical="center" wrapText="1"/>
    </xf>
    <xf numFmtId="1" fontId="23" fillId="0" borderId="8" xfId="0" applyNumberFormat="1" applyFont="1" applyBorder="1" applyAlignment="1">
      <alignment horizontal="center" vertical="center" wrapText="1"/>
    </xf>
    <xf numFmtId="1" fontId="25" fillId="0" borderId="8" xfId="0" applyNumberFormat="1" applyFont="1" applyBorder="1" applyAlignment="1">
      <alignment horizontal="center" vertical="center" wrapText="1"/>
    </xf>
    <xf numFmtId="1" fontId="23" fillId="0" borderId="11" xfId="0" applyNumberFormat="1" applyFont="1" applyFill="1" applyBorder="1" applyAlignment="1">
      <alignment horizontal="center" vertical="center"/>
    </xf>
    <xf numFmtId="1" fontId="24" fillId="0" borderId="12" xfId="0" applyNumberFormat="1" applyFont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49" fontId="15" fillId="0" borderId="15" xfId="0" applyNumberFormat="1" applyFont="1" applyBorder="1" applyAlignment="1">
      <alignment horizontal="center" vertical="center"/>
    </xf>
    <xf numFmtId="49" fontId="15" fillId="0" borderId="16" xfId="0" applyNumberFormat="1" applyFont="1" applyBorder="1" applyAlignment="1">
      <alignment horizontal="center" vertical="center"/>
    </xf>
    <xf numFmtId="49" fontId="10" fillId="0" borderId="16" xfId="0" applyNumberFormat="1" applyFont="1" applyBorder="1" applyAlignment="1">
      <alignment horizontal="center" vertical="center"/>
    </xf>
    <xf numFmtId="49" fontId="10" fillId="0" borderId="17" xfId="0" applyNumberFormat="1" applyFont="1" applyBorder="1" applyAlignment="1">
      <alignment horizontal="center" vertical="center"/>
    </xf>
    <xf numFmtId="49" fontId="10" fillId="0" borderId="18" xfId="0" applyNumberFormat="1" applyFont="1" applyBorder="1" applyAlignment="1">
      <alignment horizontal="center" vertical="center"/>
    </xf>
    <xf numFmtId="49" fontId="10" fillId="0" borderId="19" xfId="0" applyNumberFormat="1" applyFont="1" applyBorder="1" applyAlignment="1">
      <alignment horizontal="center" vertical="center"/>
    </xf>
    <xf numFmtId="49" fontId="10" fillId="0" borderId="20" xfId="0" applyNumberFormat="1" applyFont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49" fontId="18" fillId="0" borderId="16" xfId="0" applyNumberFormat="1" applyFont="1" applyBorder="1" applyAlignment="1">
      <alignment horizontal="center" vertical="center"/>
    </xf>
    <xf numFmtId="49" fontId="18" fillId="0" borderId="19" xfId="0" applyNumberFormat="1" applyFont="1" applyBorder="1" applyAlignment="1">
      <alignment horizontal="center" vertical="center"/>
    </xf>
    <xf numFmtId="49" fontId="18" fillId="0" borderId="16" xfId="0" applyNumberFormat="1" applyFont="1" applyBorder="1" applyAlignment="1">
      <alignment horizontal="left" vertical="center"/>
    </xf>
    <xf numFmtId="49" fontId="10" fillId="0" borderId="19" xfId="0" applyNumberFormat="1" applyFont="1" applyFill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49" fontId="18" fillId="0" borderId="20" xfId="0" applyNumberFormat="1" applyFont="1" applyBorder="1" applyAlignment="1">
      <alignment horizontal="center" vertical="center"/>
    </xf>
    <xf numFmtId="49" fontId="18" fillId="0" borderId="18" xfId="0" applyNumberFormat="1" applyFont="1" applyFill="1" applyBorder="1" applyAlignment="1">
      <alignment horizontal="center" vertical="center"/>
    </xf>
    <xf numFmtId="49" fontId="18" fillId="0" borderId="16" xfId="0" applyNumberFormat="1" applyFont="1" applyFill="1" applyBorder="1" applyAlignment="1">
      <alignment horizontal="center" vertical="center"/>
    </xf>
    <xf numFmtId="49" fontId="18" fillId="0" borderId="19" xfId="0" applyNumberFormat="1" applyFont="1" applyFill="1" applyBorder="1" applyAlignment="1">
      <alignment horizontal="center" vertical="center"/>
    </xf>
    <xf numFmtId="49" fontId="10" fillId="0" borderId="24" xfId="0" applyNumberFormat="1" applyFont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3" fontId="14" fillId="0" borderId="5" xfId="0" applyNumberFormat="1" applyFont="1" applyBorder="1" applyAlignment="1">
      <alignment horizontal="center"/>
    </xf>
    <xf numFmtId="0" fontId="28" fillId="0" borderId="2" xfId="0" applyFont="1" applyBorder="1" applyAlignment="1">
      <alignment horizontal="center" vertical="center"/>
    </xf>
    <xf numFmtId="0" fontId="9" fillId="0" borderId="9" xfId="1" applyNumberFormat="1" applyFont="1" applyFill="1" applyBorder="1" applyAlignment="1" applyProtection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0" fillId="0" borderId="30" xfId="0" applyFont="1" applyBorder="1"/>
    <xf numFmtId="0" fontId="0" fillId="0" borderId="31" xfId="0" applyFont="1" applyBorder="1"/>
    <xf numFmtId="0" fontId="13" fillId="0" borderId="32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49" fontId="10" fillId="0" borderId="33" xfId="0" applyNumberFormat="1" applyFont="1" applyBorder="1" applyAlignment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  <protection locked="0"/>
    </xf>
    <xf numFmtId="0" fontId="8" fillId="0" borderId="5" xfId="0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/>
    </xf>
    <xf numFmtId="0" fontId="0" fillId="2" borderId="0" xfId="0" applyFill="1"/>
    <xf numFmtId="0" fontId="11" fillId="2" borderId="2" xfId="1" applyNumberFormat="1" applyFont="1" applyFill="1" applyBorder="1" applyAlignment="1" applyProtection="1">
      <alignment horizontal="center" vertical="center" wrapText="1"/>
    </xf>
    <xf numFmtId="0" fontId="9" fillId="0" borderId="35" xfId="1" applyNumberFormat="1" applyFont="1" applyFill="1" applyBorder="1" applyAlignment="1" applyProtection="1">
      <alignment horizontal="center" vertical="center"/>
    </xf>
    <xf numFmtId="0" fontId="35" fillId="0" borderId="34" xfId="1" applyNumberFormat="1" applyFont="1" applyFill="1" applyBorder="1" applyAlignment="1" applyProtection="1">
      <alignment horizontal="center" vertical="center"/>
    </xf>
    <xf numFmtId="4" fontId="38" fillId="0" borderId="34" xfId="1" applyNumberFormat="1" applyFont="1" applyFill="1" applyBorder="1" applyAlignment="1" applyProtection="1">
      <alignment horizontal="center" vertical="center"/>
    </xf>
    <xf numFmtId="0" fontId="36" fillId="0" borderId="34" xfId="1" applyNumberFormat="1" applyFont="1" applyFill="1" applyBorder="1" applyAlignment="1" applyProtection="1">
      <alignment horizontal="center" vertical="center" wrapText="1"/>
    </xf>
    <xf numFmtId="0" fontId="46" fillId="0" borderId="34" xfId="1" applyNumberFormat="1" applyFont="1" applyFill="1" applyBorder="1" applyAlignment="1" applyProtection="1">
      <alignment horizontal="center" vertical="center" wrapText="1"/>
    </xf>
    <xf numFmtId="3" fontId="36" fillId="0" borderId="34" xfId="0" applyNumberFormat="1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6" fillId="0" borderId="32" xfId="1" applyNumberFormat="1" applyFont="1" applyFill="1" applyBorder="1" applyAlignment="1" applyProtection="1">
      <alignment horizontal="center" vertical="center"/>
    </xf>
    <xf numFmtId="4" fontId="16" fillId="0" borderId="32" xfId="1" applyNumberFormat="1" applyFont="1" applyFill="1" applyBorder="1" applyAlignment="1" applyProtection="1">
      <alignment horizontal="center" vertical="center"/>
    </xf>
    <xf numFmtId="0" fontId="9" fillId="0" borderId="32" xfId="1" applyNumberFormat="1" applyFont="1" applyFill="1" applyBorder="1" applyAlignment="1" applyProtection="1">
      <alignment horizontal="center" vertical="center" wrapText="1"/>
    </xf>
    <xf numFmtId="3" fontId="31" fillId="0" borderId="3" xfId="0" applyNumberFormat="1" applyFont="1" applyBorder="1" applyAlignment="1">
      <alignment horizontal="center" vertical="center"/>
    </xf>
    <xf numFmtId="0" fontId="30" fillId="0" borderId="7" xfId="1" applyNumberFormat="1" applyFont="1" applyFill="1" applyBorder="1" applyAlignment="1" applyProtection="1">
      <alignment horizontal="left" vertical="center" wrapText="1"/>
    </xf>
    <xf numFmtId="3" fontId="31" fillId="0" borderId="7" xfId="0" applyNumberFormat="1" applyFont="1" applyBorder="1" applyAlignment="1">
      <alignment horizontal="center" vertical="center"/>
    </xf>
    <xf numFmtId="0" fontId="30" fillId="0" borderId="4" xfId="1" applyNumberFormat="1" applyFont="1" applyFill="1" applyBorder="1" applyAlignment="1" applyProtection="1">
      <alignment horizontal="left" vertical="center" wrapText="1"/>
    </xf>
    <xf numFmtId="3" fontId="31" fillId="0" borderId="4" xfId="0" applyNumberFormat="1" applyFont="1" applyBorder="1" applyAlignment="1">
      <alignment horizontal="center" vertical="center"/>
    </xf>
    <xf numFmtId="0" fontId="30" fillId="0" borderId="1" xfId="1" applyNumberFormat="1" applyFont="1" applyFill="1" applyBorder="1" applyAlignment="1" applyProtection="1">
      <alignment horizontal="left" vertical="center" wrapText="1"/>
    </xf>
    <xf numFmtId="3" fontId="31" fillId="0" borderId="1" xfId="0" applyNumberFormat="1" applyFont="1" applyBorder="1" applyAlignment="1">
      <alignment horizontal="center" vertical="center"/>
    </xf>
    <xf numFmtId="3" fontId="31" fillId="0" borderId="2" xfId="0" applyNumberFormat="1" applyFont="1" applyBorder="1" applyAlignment="1">
      <alignment horizontal="center" vertical="center"/>
    </xf>
    <xf numFmtId="0" fontId="11" fillId="0" borderId="5" xfId="1" applyNumberFormat="1" applyFont="1" applyFill="1" applyBorder="1" applyAlignment="1" applyProtection="1">
      <alignment horizontal="left" vertical="center" wrapText="1"/>
    </xf>
    <xf numFmtId="3" fontId="31" fillId="0" borderId="5" xfId="0" applyNumberFormat="1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0" fontId="11" fillId="0" borderId="4" xfId="1" applyNumberFormat="1" applyFont="1" applyFill="1" applyBorder="1" applyAlignment="1" applyProtection="1">
      <alignment horizontal="left" vertical="center" wrapText="1"/>
    </xf>
    <xf numFmtId="4" fontId="12" fillId="0" borderId="4" xfId="1" applyNumberFormat="1" applyFont="1" applyFill="1" applyBorder="1" applyAlignment="1" applyProtection="1">
      <alignment horizontal="center" vertical="center"/>
    </xf>
    <xf numFmtId="0" fontId="30" fillId="0" borderId="2" xfId="1" applyNumberFormat="1" applyFont="1" applyFill="1" applyBorder="1" applyAlignment="1" applyProtection="1">
      <alignment horizontal="left" vertical="center" wrapText="1"/>
    </xf>
    <xf numFmtId="3" fontId="52" fillId="0" borderId="2" xfId="0" applyNumberFormat="1" applyFont="1" applyFill="1" applyBorder="1" applyAlignment="1">
      <alignment horizontal="center" vertical="center"/>
    </xf>
    <xf numFmtId="0" fontId="31" fillId="0" borderId="0" xfId="0" applyFont="1" applyBorder="1" applyAlignment="1">
      <alignment horizontal="left"/>
    </xf>
    <xf numFmtId="3" fontId="4" fillId="0" borderId="1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11" fillId="0" borderId="4" xfId="1" applyNumberFormat="1" applyFont="1" applyFill="1" applyBorder="1" applyAlignment="1" applyProtection="1">
      <alignment vertical="center" wrapText="1"/>
    </xf>
    <xf numFmtId="0" fontId="11" fillId="0" borderId="2" xfId="1" applyNumberFormat="1" applyFont="1" applyFill="1" applyBorder="1" applyAlignment="1" applyProtection="1">
      <alignment vertical="center" wrapText="1"/>
    </xf>
    <xf numFmtId="3" fontId="31" fillId="0" borderId="4" xfId="0" applyNumberFormat="1" applyFont="1" applyFill="1" applyBorder="1" applyAlignment="1">
      <alignment horizontal="center" vertical="center"/>
    </xf>
    <xf numFmtId="3" fontId="52" fillId="0" borderId="1" xfId="0" applyNumberFormat="1" applyFont="1" applyFill="1" applyBorder="1" applyAlignment="1">
      <alignment horizontal="center" vertical="center"/>
    </xf>
    <xf numFmtId="3" fontId="52" fillId="0" borderId="2" xfId="0" applyNumberFormat="1" applyFont="1" applyBorder="1" applyAlignment="1">
      <alignment horizontal="center" vertical="center"/>
    </xf>
    <xf numFmtId="0" fontId="4" fillId="0" borderId="0" xfId="0" applyFont="1" applyBorder="1"/>
    <xf numFmtId="0" fontId="4" fillId="0" borderId="4" xfId="0" applyFont="1" applyBorder="1"/>
    <xf numFmtId="3" fontId="4" fillId="0" borderId="4" xfId="0" applyNumberFormat="1" applyFont="1" applyBorder="1" applyAlignment="1">
      <alignment horizontal="center" vertical="center"/>
    </xf>
    <xf numFmtId="0" fontId="4" fillId="0" borderId="7" xfId="0" applyFont="1" applyBorder="1"/>
    <xf numFmtId="3" fontId="4" fillId="0" borderId="32" xfId="0" applyNumberFormat="1" applyFont="1" applyBorder="1" applyAlignment="1">
      <alignment horizontal="center" vertical="center"/>
    </xf>
    <xf numFmtId="3" fontId="53" fillId="0" borderId="5" xfId="0" applyNumberFormat="1" applyFont="1" applyBorder="1" applyAlignment="1">
      <alignment horizontal="center" vertical="center"/>
    </xf>
    <xf numFmtId="0" fontId="54" fillId="0" borderId="0" xfId="0" applyFont="1"/>
    <xf numFmtId="0" fontId="3" fillId="0" borderId="5" xfId="0" applyFont="1" applyBorder="1" applyAlignment="1" applyProtection="1">
      <alignment horizontal="center" vertical="center" wrapText="1"/>
      <protection locked="0"/>
    </xf>
    <xf numFmtId="0" fontId="55" fillId="0" borderId="5" xfId="0" applyFont="1" applyBorder="1" applyAlignment="1" applyProtection="1">
      <alignment horizontal="center" vertical="center" wrapText="1"/>
      <protection locked="0"/>
    </xf>
    <xf numFmtId="4" fontId="61" fillId="0" borderId="0" xfId="0" applyNumberFormat="1" applyFont="1"/>
    <xf numFmtId="0" fontId="6" fillId="3" borderId="23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16" fillId="3" borderId="5" xfId="1" applyNumberFormat="1" applyFont="1" applyFill="1" applyBorder="1" applyAlignment="1" applyProtection="1">
      <alignment horizontal="center" vertical="center"/>
    </xf>
    <xf numFmtId="0" fontId="62" fillId="0" borderId="0" xfId="0" applyFont="1"/>
    <xf numFmtId="4" fontId="62" fillId="0" borderId="0" xfId="0" applyNumberFormat="1" applyFont="1" applyAlignment="1">
      <alignment horizontal="center"/>
    </xf>
    <xf numFmtId="0" fontId="6" fillId="3" borderId="2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3" fillId="3" borderId="2" xfId="1" applyNumberFormat="1" applyFont="1" applyFill="1" applyBorder="1" applyAlignment="1" applyProtection="1">
      <alignment horizontal="center" vertical="center"/>
    </xf>
    <xf numFmtId="0" fontId="0" fillId="3" borderId="0" xfId="0" applyFill="1"/>
    <xf numFmtId="0" fontId="9" fillId="0" borderId="7" xfId="1" applyNumberFormat="1" applyFont="1" applyFill="1" applyBorder="1" applyAlignment="1" applyProtection="1">
      <alignment horizontal="center" vertical="center"/>
    </xf>
    <xf numFmtId="0" fontId="16" fillId="0" borderId="7" xfId="1" applyNumberFormat="1" applyFont="1" applyFill="1" applyBorder="1" applyAlignment="1" applyProtection="1">
      <alignment horizontal="center" vertical="center"/>
    </xf>
    <xf numFmtId="3" fontId="14" fillId="0" borderId="2" xfId="0" applyNumberFormat="1" applyFont="1" applyBorder="1" applyAlignment="1">
      <alignment horizontal="center" vertical="center"/>
    </xf>
    <xf numFmtId="0" fontId="64" fillId="0" borderId="0" xfId="0" applyFont="1"/>
    <xf numFmtId="3" fontId="27" fillId="0" borderId="32" xfId="0" applyNumberFormat="1" applyFont="1" applyBorder="1" applyAlignment="1">
      <alignment horizontal="center" vertical="center"/>
    </xf>
    <xf numFmtId="0" fontId="65" fillId="0" borderId="7" xfId="1" applyNumberFormat="1" applyFont="1" applyFill="1" applyBorder="1" applyAlignment="1" applyProtection="1">
      <alignment horizontal="left" vertical="center"/>
    </xf>
    <xf numFmtId="0" fontId="63" fillId="0" borderId="4" xfId="1" applyNumberFormat="1" applyFont="1" applyFill="1" applyBorder="1" applyAlignment="1" applyProtection="1">
      <alignment horizontal="left" vertical="center" wrapText="1"/>
    </xf>
    <xf numFmtId="3" fontId="13" fillId="0" borderId="4" xfId="0" applyNumberFormat="1" applyFont="1" applyBorder="1" applyAlignment="1">
      <alignment horizontal="center" vertical="center"/>
    </xf>
    <xf numFmtId="0" fontId="67" fillId="0" borderId="4" xfId="0" applyFont="1" applyBorder="1" applyAlignment="1">
      <alignment horizontal="center" vertical="center"/>
    </xf>
    <xf numFmtId="49" fontId="45" fillId="0" borderId="18" xfId="0" applyNumberFormat="1" applyFont="1" applyBorder="1" applyAlignment="1">
      <alignment horizontal="center" vertical="center"/>
    </xf>
    <xf numFmtId="0" fontId="67" fillId="0" borderId="1" xfId="0" applyFont="1" applyBorder="1" applyAlignment="1">
      <alignment horizontal="center" vertical="center"/>
    </xf>
    <xf numFmtId="49" fontId="45" fillId="0" borderId="16" xfId="0" applyNumberFormat="1" applyFont="1" applyBorder="1" applyAlignment="1">
      <alignment horizontal="center" vertical="center"/>
    </xf>
    <xf numFmtId="0" fontId="67" fillId="0" borderId="2" xfId="0" applyFont="1" applyBorder="1" applyAlignment="1">
      <alignment horizontal="center" vertical="center"/>
    </xf>
    <xf numFmtId="49" fontId="45" fillId="0" borderId="19" xfId="0" applyNumberFormat="1" applyFont="1" applyBorder="1" applyAlignment="1">
      <alignment horizontal="center" vertical="center"/>
    </xf>
    <xf numFmtId="0" fontId="67" fillId="0" borderId="3" xfId="0" applyFont="1" applyBorder="1" applyAlignment="1">
      <alignment horizontal="center" vertical="center"/>
    </xf>
    <xf numFmtId="49" fontId="45" fillId="0" borderId="15" xfId="0" applyNumberFormat="1" applyFont="1" applyBorder="1" applyAlignment="1">
      <alignment horizontal="center" vertical="center"/>
    </xf>
    <xf numFmtId="49" fontId="45" fillId="0" borderId="33" xfId="0" applyNumberFormat="1" applyFont="1" applyBorder="1" applyAlignment="1">
      <alignment horizontal="center" vertical="center"/>
    </xf>
    <xf numFmtId="49" fontId="45" fillId="0" borderId="17" xfId="0" applyNumberFormat="1" applyFont="1" applyBorder="1" applyAlignment="1">
      <alignment horizontal="center" vertical="center"/>
    </xf>
    <xf numFmtId="0" fontId="67" fillId="0" borderId="5" xfId="0" applyFont="1" applyBorder="1" applyAlignment="1">
      <alignment horizontal="center" vertical="center"/>
    </xf>
    <xf numFmtId="49" fontId="45" fillId="0" borderId="20" xfId="0" applyNumberFormat="1" applyFont="1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3" fontId="57" fillId="0" borderId="4" xfId="0" applyNumberFormat="1" applyFont="1" applyBorder="1" applyAlignment="1">
      <alignment horizontal="center" vertical="center"/>
    </xf>
    <xf numFmtId="3" fontId="32" fillId="0" borderId="9" xfId="0" applyNumberFormat="1" applyFont="1" applyBorder="1" applyAlignment="1">
      <alignment horizontal="center" vertical="center"/>
    </xf>
    <xf numFmtId="0" fontId="67" fillId="0" borderId="9" xfId="0" applyFont="1" applyBorder="1" applyAlignment="1">
      <alignment horizontal="center" vertical="center"/>
    </xf>
    <xf numFmtId="49" fontId="45" fillId="0" borderId="38" xfId="0" applyNumberFormat="1" applyFont="1" applyBorder="1" applyAlignment="1">
      <alignment horizontal="center" vertical="center"/>
    </xf>
    <xf numFmtId="0" fontId="18" fillId="0" borderId="4" xfId="1" applyNumberFormat="1" applyFont="1" applyFill="1" applyBorder="1" applyAlignment="1" applyProtection="1">
      <alignment horizontal="left" vertical="center" wrapText="1"/>
    </xf>
    <xf numFmtId="3" fontId="33" fillId="0" borderId="9" xfId="0" applyNumberFormat="1" applyFont="1" applyBorder="1" applyAlignment="1">
      <alignment horizontal="center" vertical="center"/>
    </xf>
    <xf numFmtId="0" fontId="66" fillId="3" borderId="9" xfId="0" applyFont="1" applyFill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3" fontId="27" fillId="0" borderId="5" xfId="0" applyNumberFormat="1" applyFont="1" applyBorder="1" applyAlignment="1">
      <alignment horizontal="center" vertical="center"/>
    </xf>
    <xf numFmtId="3" fontId="52" fillId="0" borderId="5" xfId="0" applyNumberFormat="1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3" fontId="31" fillId="0" borderId="41" xfId="0" applyNumberFormat="1" applyFont="1" applyBorder="1" applyAlignment="1">
      <alignment horizontal="center" vertical="center"/>
    </xf>
    <xf numFmtId="0" fontId="69" fillId="0" borderId="9" xfId="1" applyNumberFormat="1" applyFont="1" applyFill="1" applyBorder="1" applyAlignment="1" applyProtection="1">
      <alignment horizontal="center" vertical="center" wrapText="1"/>
    </xf>
    <xf numFmtId="0" fontId="70" fillId="0" borderId="9" xfId="1" applyNumberFormat="1" applyFont="1" applyFill="1" applyBorder="1" applyAlignment="1" applyProtection="1">
      <alignment horizontal="center" vertical="center" wrapText="1"/>
    </xf>
    <xf numFmtId="0" fontId="71" fillId="0" borderId="9" xfId="1" applyNumberFormat="1" applyFont="1" applyFill="1" applyBorder="1" applyAlignment="1" applyProtection="1">
      <alignment horizontal="center" vertical="center" wrapText="1"/>
    </xf>
    <xf numFmtId="0" fontId="69" fillId="0" borderId="32" xfId="1" applyNumberFormat="1" applyFont="1" applyFill="1" applyBorder="1" applyAlignment="1" applyProtection="1">
      <alignment horizontal="center" vertical="center" wrapText="1"/>
    </xf>
    <xf numFmtId="0" fontId="31" fillId="0" borderId="7" xfId="0" applyFont="1" applyBorder="1"/>
    <xf numFmtId="0" fontId="0" fillId="0" borderId="7" xfId="0" applyBorder="1"/>
    <xf numFmtId="0" fontId="14" fillId="0" borderId="7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49" fontId="18" fillId="0" borderId="17" xfId="0" applyNumberFormat="1" applyFont="1" applyBorder="1" applyAlignment="1">
      <alignment horizontal="center" vertical="center"/>
    </xf>
    <xf numFmtId="0" fontId="9" fillId="0" borderId="42" xfId="1" applyNumberFormat="1" applyFont="1" applyFill="1" applyBorder="1" applyAlignment="1" applyProtection="1">
      <alignment horizontal="center" vertical="center" wrapText="1"/>
    </xf>
    <xf numFmtId="3" fontId="27" fillId="0" borderId="42" xfId="0" applyNumberFormat="1" applyFont="1" applyBorder="1" applyAlignment="1">
      <alignment horizontal="center" vertical="center"/>
    </xf>
    <xf numFmtId="0" fontId="66" fillId="3" borderId="5" xfId="0" applyFont="1" applyFill="1" applyBorder="1" applyAlignment="1">
      <alignment horizontal="center" vertical="center"/>
    </xf>
    <xf numFmtId="49" fontId="45" fillId="0" borderId="43" xfId="0" applyNumberFormat="1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70" fillId="0" borderId="5" xfId="1" applyNumberFormat="1" applyFont="1" applyFill="1" applyBorder="1" applyAlignment="1" applyProtection="1">
      <alignment horizontal="center" vertical="center" wrapText="1"/>
    </xf>
    <xf numFmtId="0" fontId="63" fillId="0" borderId="9" xfId="1" applyNumberFormat="1" applyFont="1" applyFill="1" applyBorder="1" applyAlignment="1" applyProtection="1">
      <alignment horizontal="left" vertical="center" wrapText="1"/>
    </xf>
    <xf numFmtId="0" fontId="63" fillId="0" borderId="5" xfId="1" applyNumberFormat="1" applyFont="1" applyFill="1" applyBorder="1" applyAlignment="1" applyProtection="1">
      <alignment horizontal="left" vertical="center" wrapText="1"/>
    </xf>
    <xf numFmtId="4" fontId="16" fillId="0" borderId="7" xfId="1" applyNumberFormat="1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4" fontId="2" fillId="0" borderId="10" xfId="0" applyNumberFormat="1" applyFont="1" applyFill="1" applyBorder="1" applyAlignment="1">
      <alignment horizontal="center" vertical="center"/>
    </xf>
    <xf numFmtId="0" fontId="30" fillId="0" borderId="10" xfId="1" applyNumberFormat="1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3" fontId="4" fillId="0" borderId="10" xfId="0" applyNumberFormat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49" fontId="10" fillId="0" borderId="24" xfId="0" applyNumberFormat="1" applyFont="1" applyFill="1" applyBorder="1" applyAlignment="1">
      <alignment horizontal="center" vertical="center"/>
    </xf>
    <xf numFmtId="49" fontId="18" fillId="0" borderId="16" xfId="0" applyNumberFormat="1" applyFont="1" applyBorder="1" applyAlignment="1">
      <alignment horizontal="left" vertical="center" wrapText="1"/>
    </xf>
    <xf numFmtId="49" fontId="45" fillId="0" borderId="20" xfId="0" applyNumberFormat="1" applyFont="1" applyBorder="1" applyAlignment="1">
      <alignment vertical="center"/>
    </xf>
    <xf numFmtId="0" fontId="48" fillId="4" borderId="27" xfId="0" applyFont="1" applyFill="1" applyBorder="1" applyAlignment="1">
      <alignment horizontal="center" vertical="center" wrapText="1"/>
    </xf>
    <xf numFmtId="0" fontId="23" fillId="4" borderId="36" xfId="0" applyFont="1" applyFill="1" applyBorder="1" applyAlignment="1">
      <alignment horizontal="center" vertical="center" wrapText="1"/>
    </xf>
    <xf numFmtId="0" fontId="56" fillId="4" borderId="36" xfId="0" applyFont="1" applyFill="1" applyBorder="1" applyAlignment="1">
      <alignment horizontal="center" vertical="center" wrapText="1"/>
    </xf>
    <xf numFmtId="4" fontId="23" fillId="4" borderId="36" xfId="0" applyNumberFormat="1" applyFont="1" applyFill="1" applyBorder="1" applyAlignment="1">
      <alignment horizontal="center" vertical="center" wrapText="1"/>
    </xf>
    <xf numFmtId="0" fontId="49" fillId="4" borderId="36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 wrapText="1"/>
    </xf>
    <xf numFmtId="3" fontId="23" fillId="4" borderId="36" xfId="0" applyNumberFormat="1" applyFont="1" applyFill="1" applyBorder="1" applyAlignment="1">
      <alignment horizontal="center" vertical="center" wrapText="1"/>
    </xf>
    <xf numFmtId="49" fontId="24" fillId="4" borderId="39" xfId="0" applyNumberFormat="1" applyFont="1" applyFill="1" applyBorder="1" applyAlignment="1">
      <alignment horizontal="center" vertical="center" wrapText="1"/>
    </xf>
    <xf numFmtId="0" fontId="6" fillId="5" borderId="23" xfId="0" applyFont="1" applyFill="1" applyBorder="1" applyAlignment="1">
      <alignment horizontal="center" vertical="center"/>
    </xf>
    <xf numFmtId="0" fontId="1" fillId="5" borderId="4" xfId="1" applyNumberFormat="1" applyFont="1" applyFill="1" applyBorder="1" applyAlignment="1" applyProtection="1">
      <alignment horizontal="center" vertical="center"/>
    </xf>
    <xf numFmtId="0" fontId="59" fillId="5" borderId="5" xfId="1" applyNumberFormat="1" applyFont="1" applyFill="1" applyBorder="1" applyAlignment="1" applyProtection="1">
      <alignment horizontal="center" vertical="center"/>
    </xf>
    <xf numFmtId="4" fontId="35" fillId="5" borderId="5" xfId="1" applyNumberFormat="1" applyFont="1" applyFill="1" applyBorder="1" applyAlignment="1" applyProtection="1">
      <alignment horizontal="center" vertical="center"/>
    </xf>
    <xf numFmtId="0" fontId="35" fillId="5" borderId="5" xfId="1" applyNumberFormat="1" applyFont="1" applyFill="1" applyBorder="1" applyAlignment="1" applyProtection="1">
      <alignment horizontal="center" vertical="center" wrapText="1"/>
    </xf>
    <xf numFmtId="0" fontId="51" fillId="5" borderId="5" xfId="1" applyNumberFormat="1" applyFont="1" applyFill="1" applyBorder="1" applyAlignment="1" applyProtection="1">
      <alignment horizontal="center" vertical="center" wrapText="1"/>
    </xf>
    <xf numFmtId="3" fontId="36" fillId="5" borderId="5" xfId="1" applyNumberFormat="1" applyFont="1" applyFill="1" applyBorder="1" applyAlignment="1" applyProtection="1">
      <alignment horizontal="center" vertical="center"/>
    </xf>
    <xf numFmtId="0" fontId="72" fillId="5" borderId="4" xfId="0" applyFont="1" applyFill="1" applyBorder="1" applyAlignment="1">
      <alignment horizontal="center" vertical="center"/>
    </xf>
    <xf numFmtId="49" fontId="73" fillId="5" borderId="18" xfId="0" applyNumberFormat="1" applyFont="1" applyFill="1" applyBorder="1" applyAlignment="1">
      <alignment horizontal="center" vertical="center" wrapText="1"/>
    </xf>
    <xf numFmtId="0" fontId="6" fillId="5" borderId="28" xfId="0" applyFont="1" applyFill="1" applyBorder="1" applyAlignment="1">
      <alignment horizontal="center" vertical="center"/>
    </xf>
    <xf numFmtId="3" fontId="36" fillId="5" borderId="6" xfId="0" applyNumberFormat="1" applyFont="1" applyFill="1" applyBorder="1" applyAlignment="1">
      <alignment horizontal="center" vertical="center"/>
    </xf>
    <xf numFmtId="0" fontId="74" fillId="5" borderId="6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8" fillId="5" borderId="1" xfId="1" applyNumberFormat="1" applyFont="1" applyFill="1" applyBorder="1" applyAlignment="1" applyProtection="1">
      <alignment horizontal="center" vertical="center"/>
    </xf>
    <xf numFmtId="0" fontId="59" fillId="5" borderId="8" xfId="1" applyNumberFormat="1" applyFont="1" applyFill="1" applyBorder="1" applyAlignment="1" applyProtection="1">
      <alignment horizontal="center" vertical="center"/>
    </xf>
    <xf numFmtId="4" fontId="35" fillId="5" borderId="8" xfId="1" applyNumberFormat="1" applyFont="1" applyFill="1" applyBorder="1" applyAlignment="1" applyProtection="1">
      <alignment horizontal="center" vertical="center"/>
    </xf>
    <xf numFmtId="0" fontId="35" fillId="5" borderId="8" xfId="1" applyNumberFormat="1" applyFont="1" applyFill="1" applyBorder="1" applyAlignment="1" applyProtection="1">
      <alignment horizontal="center" vertical="center" wrapText="1"/>
    </xf>
    <xf numFmtId="0" fontId="38" fillId="5" borderId="8" xfId="1" applyNumberFormat="1" applyFont="1" applyFill="1" applyBorder="1" applyAlignment="1" applyProtection="1">
      <alignment horizontal="center" vertical="center" wrapText="1"/>
    </xf>
    <xf numFmtId="4" fontId="36" fillId="5" borderId="8" xfId="1" applyNumberFormat="1" applyFont="1" applyFill="1" applyBorder="1" applyAlignment="1" applyProtection="1">
      <alignment horizontal="center" vertical="center"/>
    </xf>
    <xf numFmtId="4" fontId="58" fillId="5" borderId="8" xfId="1" applyNumberFormat="1" applyFont="1" applyFill="1" applyBorder="1" applyAlignment="1" applyProtection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49" fontId="5" fillId="5" borderId="12" xfId="0" applyNumberFormat="1" applyFont="1" applyFill="1" applyBorder="1" applyAlignment="1">
      <alignment horizontal="center" vertical="center"/>
    </xf>
    <xf numFmtId="0" fontId="8" fillId="5" borderId="8" xfId="1" applyNumberFormat="1" applyFont="1" applyFill="1" applyBorder="1" applyAlignment="1" applyProtection="1">
      <alignment horizontal="center" vertical="center"/>
    </xf>
    <xf numFmtId="0" fontId="35" fillId="5" borderId="8" xfId="1" applyNumberFormat="1" applyFont="1" applyFill="1" applyBorder="1" applyAlignment="1" applyProtection="1">
      <alignment horizontal="center" vertical="center"/>
    </xf>
    <xf numFmtId="0" fontId="11" fillId="5" borderId="8" xfId="1" applyNumberFormat="1" applyFont="1" applyFill="1" applyBorder="1" applyAlignment="1" applyProtection="1">
      <alignment horizontal="center" vertical="center" wrapText="1"/>
    </xf>
    <xf numFmtId="3" fontId="36" fillId="5" borderId="8" xfId="1" applyNumberFormat="1" applyFont="1" applyFill="1" applyBorder="1" applyAlignment="1" applyProtection="1">
      <alignment horizontal="center" vertical="center"/>
    </xf>
    <xf numFmtId="0" fontId="9" fillId="5" borderId="41" xfId="1" applyNumberFormat="1" applyFont="1" applyFill="1" applyBorder="1" applyAlignment="1" applyProtection="1">
      <alignment horizontal="center" vertical="center"/>
    </xf>
    <xf numFmtId="4" fontId="38" fillId="5" borderId="8" xfId="1" applyNumberFormat="1" applyFont="1" applyFill="1" applyBorder="1" applyAlignment="1" applyProtection="1">
      <alignment horizontal="center" vertical="center"/>
    </xf>
    <xf numFmtId="0" fontId="36" fillId="5" borderId="8" xfId="1" applyNumberFormat="1" applyFont="1" applyFill="1" applyBorder="1" applyAlignment="1" applyProtection="1">
      <alignment horizontal="center" vertical="center" wrapText="1"/>
    </xf>
    <xf numFmtId="0" fontId="46" fillId="5" borderId="8" xfId="1" applyNumberFormat="1" applyFont="1" applyFill="1" applyBorder="1" applyAlignment="1" applyProtection="1">
      <alignment horizontal="center" vertical="center" wrapText="1"/>
    </xf>
    <xf numFmtId="3" fontId="36" fillId="5" borderId="8" xfId="0" applyNumberFormat="1" applyFont="1" applyFill="1" applyBorder="1" applyAlignment="1">
      <alignment horizontal="center" vertical="center"/>
    </xf>
    <xf numFmtId="0" fontId="74" fillId="5" borderId="8" xfId="0" applyFont="1" applyFill="1" applyBorder="1" applyAlignment="1">
      <alignment horizontal="center" vertical="center"/>
    </xf>
    <xf numFmtId="0" fontId="45" fillId="5" borderId="8" xfId="1" applyNumberFormat="1" applyFont="1" applyFill="1" applyBorder="1" applyAlignment="1" applyProtection="1">
      <alignment horizontal="center" vertical="center" wrapText="1"/>
    </xf>
    <xf numFmtId="0" fontId="29" fillId="5" borderId="8" xfId="0" applyFont="1" applyFill="1" applyBorder="1" applyAlignment="1">
      <alignment horizontal="center" vertical="center"/>
    </xf>
    <xf numFmtId="49" fontId="26" fillId="5" borderId="12" xfId="0" applyNumberFormat="1" applyFont="1" applyFill="1" applyBorder="1" applyAlignment="1">
      <alignment horizontal="center" vertical="center"/>
    </xf>
    <xf numFmtId="0" fontId="6" fillId="5" borderId="29" xfId="0" applyFont="1" applyFill="1" applyBorder="1" applyAlignment="1">
      <alignment horizontal="center" vertical="center"/>
    </xf>
    <xf numFmtId="0" fontId="59" fillId="5" borderId="9" xfId="1" applyNumberFormat="1" applyFont="1" applyFill="1" applyBorder="1" applyAlignment="1" applyProtection="1">
      <alignment horizontal="center" vertical="center"/>
    </xf>
    <xf numFmtId="4" fontId="35" fillId="5" borderId="9" xfId="1" applyNumberFormat="1" applyFont="1" applyFill="1" applyBorder="1" applyAlignment="1" applyProtection="1">
      <alignment horizontal="center" vertical="center"/>
    </xf>
    <xf numFmtId="0" fontId="35" fillId="5" borderId="9" xfId="1" applyNumberFormat="1" applyFont="1" applyFill="1" applyBorder="1" applyAlignment="1" applyProtection="1">
      <alignment horizontal="center" vertical="center" wrapText="1"/>
    </xf>
    <xf numFmtId="0" fontId="46" fillId="5" borderId="9" xfId="1" applyNumberFormat="1" applyFont="1" applyFill="1" applyBorder="1" applyAlignment="1" applyProtection="1">
      <alignment horizontal="center" vertical="center" wrapText="1"/>
    </xf>
    <xf numFmtId="3" fontId="36" fillId="5" borderId="9" xfId="1" applyNumberFormat="1" applyFont="1" applyFill="1" applyBorder="1" applyAlignment="1" applyProtection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49" fontId="5" fillId="5" borderId="38" xfId="0" applyNumberFormat="1" applyFont="1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49" fontId="10" fillId="5" borderId="38" xfId="0" applyNumberFormat="1" applyFont="1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49" fontId="10" fillId="5" borderId="12" xfId="0" applyNumberFormat="1" applyFont="1" applyFill="1" applyBorder="1" applyAlignment="1">
      <alignment horizontal="center" vertical="center"/>
    </xf>
    <xf numFmtId="0" fontId="74" fillId="5" borderId="5" xfId="0" applyFont="1" applyFill="1" applyBorder="1" applyAlignment="1">
      <alignment horizontal="center" vertical="center"/>
    </xf>
    <xf numFmtId="49" fontId="18" fillId="5" borderId="12" xfId="0" applyNumberFormat="1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4" fontId="37" fillId="5" borderId="5" xfId="1" applyNumberFormat="1" applyFont="1" applyFill="1" applyBorder="1" applyAlignment="1" applyProtection="1">
      <alignment horizontal="center" vertical="center"/>
    </xf>
    <xf numFmtId="0" fontId="35" fillId="5" borderId="8" xfId="0" applyFont="1" applyFill="1" applyBorder="1" applyAlignment="1">
      <alignment horizontal="center"/>
    </xf>
    <xf numFmtId="0" fontId="40" fillId="5" borderId="8" xfId="0" applyFont="1" applyFill="1" applyBorder="1"/>
    <xf numFmtId="3" fontId="36" fillId="5" borderId="8" xfId="0" applyNumberFormat="1" applyFont="1" applyFill="1" applyBorder="1" applyAlignment="1">
      <alignment horizontal="center"/>
    </xf>
    <xf numFmtId="0" fontId="35" fillId="5" borderId="44" xfId="1" applyNumberFormat="1" applyFont="1" applyFill="1" applyBorder="1" applyAlignment="1" applyProtection="1">
      <alignment horizontal="center" vertical="center" wrapText="1"/>
    </xf>
    <xf numFmtId="0" fontId="45" fillId="5" borderId="45" xfId="1" applyNumberFormat="1" applyFont="1" applyFill="1" applyBorder="1" applyAlignment="1" applyProtection="1">
      <alignment horizontal="center" vertical="center" wrapText="1"/>
    </xf>
    <xf numFmtId="3" fontId="36" fillId="5" borderId="46" xfId="1" applyNumberFormat="1" applyFont="1" applyFill="1" applyBorder="1" applyAlignment="1" applyProtection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4" fontId="39" fillId="5" borderId="8" xfId="1" applyNumberFormat="1" applyFont="1" applyFill="1" applyBorder="1" applyAlignment="1" applyProtection="1">
      <alignment horizontal="center" vertical="center"/>
    </xf>
    <xf numFmtId="0" fontId="40" fillId="5" borderId="47" xfId="0" applyFont="1" applyFill="1" applyBorder="1"/>
    <xf numFmtId="0" fontId="0" fillId="5" borderId="8" xfId="0" applyFont="1" applyFill="1" applyBorder="1" applyAlignment="1">
      <alignment horizontal="center" vertical="center"/>
    </xf>
    <xf numFmtId="0" fontId="47" fillId="5" borderId="8" xfId="1" applyNumberFormat="1" applyFont="1" applyFill="1" applyBorder="1" applyAlignment="1" applyProtection="1">
      <alignment horizontal="center" vertical="center" wrapText="1"/>
    </xf>
    <xf numFmtId="49" fontId="72" fillId="5" borderId="12" xfId="0" applyNumberFormat="1" applyFont="1" applyFill="1" applyBorder="1" applyAlignment="1">
      <alignment horizontal="center" vertical="center"/>
    </xf>
    <xf numFmtId="0" fontId="78" fillId="5" borderId="11" xfId="0" applyFont="1" applyFill="1" applyBorder="1" applyAlignment="1">
      <alignment horizontal="center" vertical="center"/>
    </xf>
    <xf numFmtId="0" fontId="34" fillId="5" borderId="8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49" fontId="1" fillId="5" borderId="37" xfId="0" applyNumberFormat="1" applyFont="1" applyFill="1" applyBorder="1" applyAlignment="1">
      <alignment horizontal="center" vertical="center"/>
    </xf>
    <xf numFmtId="0" fontId="19" fillId="5" borderId="8" xfId="0" applyFont="1" applyFill="1" applyBorder="1" applyAlignment="1">
      <alignment horizontal="center" vertical="center"/>
    </xf>
    <xf numFmtId="4" fontId="41" fillId="5" borderId="8" xfId="1" applyNumberFormat="1" applyFont="1" applyFill="1" applyBorder="1" applyAlignment="1" applyProtection="1">
      <alignment horizontal="center" vertical="center"/>
    </xf>
    <xf numFmtId="0" fontId="42" fillId="5" borderId="8" xfId="1" applyNumberFormat="1" applyFont="1" applyFill="1" applyBorder="1" applyAlignment="1" applyProtection="1">
      <alignment horizontal="center" vertical="center" wrapText="1"/>
    </xf>
    <xf numFmtId="0" fontId="36" fillId="5" borderId="8" xfId="0" applyFont="1" applyFill="1" applyBorder="1" applyAlignment="1">
      <alignment horizontal="center" vertical="center"/>
    </xf>
    <xf numFmtId="49" fontId="20" fillId="5" borderId="12" xfId="0" applyNumberFormat="1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center" vertical="center"/>
    </xf>
    <xf numFmtId="0" fontId="40" fillId="6" borderId="8" xfId="0" applyFont="1" applyFill="1" applyBorder="1" applyAlignment="1">
      <alignment horizontal="center" vertical="center"/>
    </xf>
    <xf numFmtId="0" fontId="60" fillId="6" borderId="8" xfId="0" applyFont="1" applyFill="1" applyBorder="1" applyAlignment="1" applyProtection="1">
      <alignment horizontal="center" vertical="center"/>
      <protection locked="0"/>
    </xf>
    <xf numFmtId="4" fontId="40" fillId="6" borderId="8" xfId="0" applyNumberFormat="1" applyFont="1" applyFill="1" applyBorder="1" applyAlignment="1">
      <alignment horizontal="center" vertical="center"/>
    </xf>
    <xf numFmtId="0" fontId="43" fillId="6" borderId="8" xfId="0" applyFont="1" applyFill="1" applyBorder="1" applyAlignment="1" applyProtection="1">
      <alignment horizontal="center" vertical="center" wrapText="1"/>
      <protection locked="0"/>
    </xf>
    <xf numFmtId="0" fontId="45" fillId="6" borderId="8" xfId="1" applyNumberFormat="1" applyFont="1" applyFill="1" applyBorder="1" applyAlignment="1" applyProtection="1">
      <alignment horizontal="center" vertical="center" wrapText="1"/>
    </xf>
    <xf numFmtId="3" fontId="44" fillId="6" borderId="8" xfId="0" applyNumberFormat="1" applyFont="1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49" fontId="10" fillId="6" borderId="12" xfId="0" applyNumberFormat="1" applyFont="1" applyFill="1" applyBorder="1" applyAlignment="1">
      <alignment horizontal="center" vertical="center"/>
    </xf>
    <xf numFmtId="49" fontId="18" fillId="0" borderId="48" xfId="0" applyNumberFormat="1" applyFont="1" applyBorder="1" applyAlignment="1">
      <alignment horizontal="center" vertical="center"/>
    </xf>
    <xf numFmtId="0" fontId="9" fillId="0" borderId="3" xfId="1" applyNumberFormat="1" applyFont="1" applyFill="1" applyBorder="1" applyAlignment="1" applyProtection="1">
      <alignment horizontal="center" vertical="center"/>
    </xf>
    <xf numFmtId="0" fontId="16" fillId="0" borderId="3" xfId="1" applyNumberFormat="1" applyFont="1" applyFill="1" applyBorder="1" applyAlignment="1" applyProtection="1">
      <alignment horizontal="center" vertical="center"/>
    </xf>
    <xf numFmtId="0" fontId="0" fillId="0" borderId="4" xfId="0" applyBorder="1"/>
    <xf numFmtId="49" fontId="15" fillId="0" borderId="18" xfId="0" applyNumberFormat="1" applyFont="1" applyBorder="1" applyAlignment="1">
      <alignment horizontal="center" vertical="center"/>
    </xf>
    <xf numFmtId="0" fontId="37" fillId="5" borderId="8" xfId="1" applyNumberFormat="1" applyFont="1" applyFill="1" applyBorder="1" applyAlignment="1" applyProtection="1">
      <alignment horizontal="center" vertical="center"/>
    </xf>
    <xf numFmtId="4" fontId="37" fillId="5" borderId="8" xfId="1" applyNumberFormat="1" applyFont="1" applyFill="1" applyBorder="1" applyAlignment="1" applyProtection="1">
      <alignment horizontal="center" vertical="center"/>
    </xf>
    <xf numFmtId="0" fontId="63" fillId="0" borderId="2" xfId="1" applyNumberFormat="1" applyFont="1" applyFill="1" applyBorder="1" applyAlignment="1" applyProtection="1">
      <alignment horizontal="left" vertical="center" wrapText="1"/>
    </xf>
    <xf numFmtId="3" fontId="57" fillId="0" borderId="2" xfId="0" applyNumberFormat="1" applyFont="1" applyBorder="1" applyAlignment="1">
      <alignment horizontal="center" vertical="center"/>
    </xf>
    <xf numFmtId="3" fontId="57" fillId="0" borderId="5" xfId="0" applyNumberFormat="1" applyFont="1" applyBorder="1" applyAlignment="1">
      <alignment horizontal="center" vertical="center"/>
    </xf>
    <xf numFmtId="49" fontId="45" fillId="0" borderId="38" xfId="0" applyNumberFormat="1" applyFont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/>
    </xf>
    <xf numFmtId="0" fontId="9" fillId="0" borderId="42" xfId="1" applyNumberFormat="1" applyFont="1" applyFill="1" applyBorder="1" applyAlignment="1" applyProtection="1">
      <alignment horizontal="center" vertical="center"/>
    </xf>
    <xf numFmtId="0" fontId="16" fillId="0" borderId="42" xfId="1" applyNumberFormat="1" applyFont="1" applyFill="1" applyBorder="1" applyAlignment="1" applyProtection="1">
      <alignment horizontal="center" vertical="center"/>
    </xf>
    <xf numFmtId="4" fontId="16" fillId="0" borderId="42" xfId="1" applyNumberFormat="1" applyFont="1" applyFill="1" applyBorder="1" applyAlignment="1" applyProtection="1">
      <alignment horizontal="center" vertical="center"/>
    </xf>
    <xf numFmtId="0" fontId="11" fillId="0" borderId="42" xfId="1" applyNumberFormat="1" applyFont="1" applyFill="1" applyBorder="1" applyAlignment="1" applyProtection="1">
      <alignment horizontal="left" vertical="center" wrapText="1"/>
    </xf>
    <xf numFmtId="3" fontId="31" fillId="0" borderId="42" xfId="0" applyNumberFormat="1" applyFont="1" applyBorder="1" applyAlignment="1">
      <alignment horizontal="center" vertical="center"/>
    </xf>
    <xf numFmtId="0" fontId="28" fillId="0" borderId="42" xfId="0" applyFont="1" applyBorder="1" applyAlignment="1">
      <alignment horizontal="center" vertical="center"/>
    </xf>
    <xf numFmtId="3" fontId="68" fillId="0" borderId="9" xfId="0" applyNumberFormat="1" applyFont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17" fillId="5" borderId="51" xfId="0" applyFont="1" applyFill="1" applyBorder="1" applyAlignment="1">
      <alignment horizontal="center" vertical="center"/>
    </xf>
    <xf numFmtId="0" fontId="75" fillId="5" borderId="6" xfId="1" applyNumberFormat="1" applyFont="1" applyFill="1" applyBorder="1" applyAlignment="1" applyProtection="1">
      <alignment horizontal="center" vertical="center"/>
    </xf>
    <xf numFmtId="4" fontId="3" fillId="5" borderId="51" xfId="1" applyNumberFormat="1" applyFont="1" applyFill="1" applyBorder="1" applyAlignment="1" applyProtection="1">
      <alignment horizontal="center" vertical="center"/>
    </xf>
    <xf numFmtId="0" fontId="76" fillId="5" borderId="51" xfId="1" applyNumberFormat="1" applyFont="1" applyFill="1" applyBorder="1" applyAlignment="1" applyProtection="1">
      <alignment horizontal="center" vertical="center" wrapText="1"/>
    </xf>
    <xf numFmtId="0" fontId="45" fillId="5" borderId="6" xfId="1" applyNumberFormat="1" applyFont="1" applyFill="1" applyBorder="1" applyAlignment="1" applyProtection="1">
      <alignment horizontal="center" vertical="center" wrapText="1"/>
    </xf>
    <xf numFmtId="3" fontId="77" fillId="5" borderId="51" xfId="0" applyNumberFormat="1" applyFont="1" applyFill="1" applyBorder="1" applyAlignment="1">
      <alignment horizontal="center" vertical="center"/>
    </xf>
    <xf numFmtId="0" fontId="13" fillId="5" borderId="51" xfId="0" applyFont="1" applyFill="1" applyBorder="1" applyAlignment="1">
      <alignment horizontal="center" vertical="center"/>
    </xf>
    <xf numFmtId="0" fontId="0" fillId="5" borderId="51" xfId="0" applyFill="1" applyBorder="1" applyAlignment="1">
      <alignment horizontal="center" vertical="center"/>
    </xf>
    <xf numFmtId="49" fontId="18" fillId="5" borderId="52" xfId="0" applyNumberFormat="1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3" fontId="14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18" fillId="0" borderId="15" xfId="0" applyNumberFormat="1" applyFont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/>
    </xf>
    <xf numFmtId="0" fontId="6" fillId="5" borderId="54" xfId="0" applyFont="1" applyFill="1" applyBorder="1" applyAlignment="1">
      <alignment horizontal="center" vertical="center"/>
    </xf>
    <xf numFmtId="0" fontId="11" fillId="0" borderId="0" xfId="1" applyNumberFormat="1" applyFont="1" applyFill="1" applyBorder="1" applyAlignment="1" applyProtection="1">
      <alignment horizontal="left" vertical="center" wrapText="1"/>
    </xf>
    <xf numFmtId="3" fontId="31" fillId="0" borderId="0" xfId="0" applyNumberFormat="1" applyFont="1" applyBorder="1" applyAlignment="1">
      <alignment horizontal="center" vertical="center"/>
    </xf>
    <xf numFmtId="0" fontId="8" fillId="5" borderId="2" xfId="1" applyNumberFormat="1" applyFont="1" applyFill="1" applyBorder="1" applyAlignment="1" applyProtection="1">
      <alignment horizontal="center" vertical="center"/>
    </xf>
    <xf numFmtId="0" fontId="59" fillId="5" borderId="6" xfId="1" applyNumberFormat="1" applyFont="1" applyFill="1" applyBorder="1" applyAlignment="1" applyProtection="1">
      <alignment horizontal="center" vertical="center"/>
    </xf>
    <xf numFmtId="4" fontId="35" fillId="5" borderId="6" xfId="1" applyNumberFormat="1" applyFont="1" applyFill="1" applyBorder="1" applyAlignment="1" applyProtection="1">
      <alignment horizontal="center" vertical="center"/>
    </xf>
    <xf numFmtId="0" fontId="35" fillId="5" borderId="6" xfId="1" applyNumberFormat="1" applyFont="1" applyFill="1" applyBorder="1" applyAlignment="1" applyProtection="1">
      <alignment horizontal="center" vertical="center" wrapText="1"/>
    </xf>
    <xf numFmtId="3" fontId="36" fillId="5" borderId="6" xfId="1" applyNumberFormat="1" applyFont="1" applyFill="1" applyBorder="1" applyAlignment="1" applyProtection="1">
      <alignment horizontal="center" vertical="center"/>
    </xf>
    <xf numFmtId="49" fontId="18" fillId="5" borderId="37" xfId="0" applyNumberFormat="1" applyFont="1" applyFill="1" applyBorder="1" applyAlignment="1">
      <alignment horizontal="center" vertical="center"/>
    </xf>
    <xf numFmtId="0" fontId="18" fillId="0" borderId="3" xfId="1" applyNumberFormat="1" applyFont="1" applyFill="1" applyBorder="1" applyAlignment="1" applyProtection="1">
      <alignment horizontal="center" vertical="center"/>
    </xf>
    <xf numFmtId="4" fontId="18" fillId="0" borderId="3" xfId="1" applyNumberFormat="1" applyFont="1" applyFill="1" applyBorder="1" applyAlignment="1" applyProtection="1">
      <alignment horizontal="center" vertical="center"/>
    </xf>
    <xf numFmtId="0" fontId="4" fillId="0" borderId="3" xfId="0" applyFont="1" applyBorder="1"/>
    <xf numFmtId="0" fontId="6" fillId="0" borderId="55" xfId="0" applyFont="1" applyFill="1" applyBorder="1" applyAlignment="1">
      <alignment horizontal="center" vertical="center"/>
    </xf>
    <xf numFmtId="0" fontId="17" fillId="0" borderId="41" xfId="0" applyFont="1" applyFill="1" applyBorder="1" applyAlignment="1">
      <alignment horizontal="center" vertical="center"/>
    </xf>
    <xf numFmtId="0" fontId="3" fillId="0" borderId="41" xfId="1" applyNumberFormat="1" applyFont="1" applyFill="1" applyBorder="1" applyAlignment="1" applyProtection="1">
      <alignment horizontal="center" vertical="center"/>
    </xf>
    <xf numFmtId="4" fontId="3" fillId="0" borderId="41" xfId="1" applyNumberFormat="1" applyFont="1" applyFill="1" applyBorder="1" applyAlignment="1" applyProtection="1">
      <alignment horizontal="center" vertical="center"/>
    </xf>
    <xf numFmtId="0" fontId="11" fillId="0" borderId="41" xfId="1" applyNumberFormat="1" applyFont="1" applyFill="1" applyBorder="1" applyAlignment="1" applyProtection="1">
      <alignment horizontal="left" vertical="center" wrapText="1"/>
    </xf>
    <xf numFmtId="0" fontId="9" fillId="0" borderId="41" xfId="1" applyNumberFormat="1" applyFont="1" applyFill="1" applyBorder="1" applyAlignment="1" applyProtection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49" fontId="45" fillId="0" borderId="56" xfId="0" applyNumberFormat="1" applyFont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/>
    </xf>
    <xf numFmtId="0" fontId="17" fillId="0" borderId="40" xfId="0" applyFont="1" applyFill="1" applyBorder="1" applyAlignment="1">
      <alignment horizontal="center" vertical="center"/>
    </xf>
    <xf numFmtId="0" fontId="3" fillId="0" borderId="40" xfId="1" applyNumberFormat="1" applyFont="1" applyFill="1" applyBorder="1" applyAlignment="1" applyProtection="1">
      <alignment horizontal="center" vertical="center"/>
    </xf>
    <xf numFmtId="4" fontId="3" fillId="0" borderId="40" xfId="1" applyNumberFormat="1" applyFont="1" applyFill="1" applyBorder="1" applyAlignment="1" applyProtection="1">
      <alignment horizontal="center" vertical="center"/>
    </xf>
    <xf numFmtId="0" fontId="11" fillId="0" borderId="40" xfId="1" applyNumberFormat="1" applyFont="1" applyFill="1" applyBorder="1" applyAlignment="1" applyProtection="1">
      <alignment horizontal="left" vertical="center" wrapText="1"/>
    </xf>
    <xf numFmtId="0" fontId="9" fillId="0" borderId="40" xfId="1" applyNumberFormat="1" applyFont="1" applyFill="1" applyBorder="1" applyAlignment="1" applyProtection="1">
      <alignment horizontal="center" vertical="center" wrapText="1"/>
    </xf>
    <xf numFmtId="3" fontId="31" fillId="0" borderId="40" xfId="0" applyNumberFormat="1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49" fontId="45" fillId="0" borderId="40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9" fillId="0" borderId="0" xfId="1" applyNumberFormat="1" applyFont="1" applyFill="1" applyBorder="1" applyAlignment="1" applyProtection="1">
      <alignment horizontal="center" vertical="center" wrapText="1"/>
    </xf>
    <xf numFmtId="0" fontId="6" fillId="0" borderId="34" xfId="0" applyFont="1" applyFill="1" applyBorder="1" applyAlignment="1">
      <alignment horizontal="center" vertical="center"/>
    </xf>
    <xf numFmtId="0" fontId="9" fillId="0" borderId="34" xfId="1" applyNumberFormat="1" applyFont="1" applyFill="1" applyBorder="1" applyAlignment="1" applyProtection="1">
      <alignment horizontal="center" vertical="center"/>
    </xf>
    <xf numFmtId="0" fontId="16" fillId="0" borderId="34" xfId="1" applyNumberFormat="1" applyFont="1" applyFill="1" applyBorder="1" applyAlignment="1" applyProtection="1">
      <alignment horizontal="center" vertical="center"/>
    </xf>
    <xf numFmtId="4" fontId="16" fillId="0" borderId="34" xfId="1" applyNumberFormat="1" applyFont="1" applyFill="1" applyBorder="1" applyAlignment="1" applyProtection="1">
      <alignment horizontal="center" vertical="center"/>
    </xf>
    <xf numFmtId="0" fontId="11" fillId="0" borderId="34" xfId="1" applyNumberFormat="1" applyFont="1" applyFill="1" applyBorder="1" applyAlignment="1" applyProtection="1">
      <alignment horizontal="left" vertical="center" wrapText="1"/>
    </xf>
    <xf numFmtId="0" fontId="9" fillId="0" borderId="34" xfId="1" applyNumberFormat="1" applyFont="1" applyFill="1" applyBorder="1" applyAlignment="1" applyProtection="1">
      <alignment horizontal="center" vertical="center" wrapText="1"/>
    </xf>
    <xf numFmtId="3" fontId="31" fillId="0" borderId="34" xfId="0" applyNumberFormat="1" applyFont="1" applyBorder="1" applyAlignment="1">
      <alignment horizontal="center" vertical="center"/>
    </xf>
    <xf numFmtId="0" fontId="67" fillId="0" borderId="34" xfId="0" applyFont="1" applyBorder="1" applyAlignment="1">
      <alignment horizontal="center" vertical="center"/>
    </xf>
    <xf numFmtId="49" fontId="45" fillId="0" borderId="34" xfId="0" applyNumberFormat="1" applyFont="1" applyBorder="1" applyAlignment="1">
      <alignment horizontal="center" vertical="center"/>
    </xf>
    <xf numFmtId="0" fontId="16" fillId="0" borderId="0" xfId="1" applyNumberFormat="1" applyFont="1" applyFill="1" applyBorder="1" applyAlignment="1" applyProtection="1">
      <alignment horizontal="center" vertical="center"/>
    </xf>
    <xf numFmtId="4" fontId="16" fillId="0" borderId="0" xfId="1" applyNumberFormat="1" applyFont="1" applyFill="1" applyBorder="1" applyAlignment="1" applyProtection="1">
      <alignment horizontal="center" vertical="center"/>
    </xf>
    <xf numFmtId="0" fontId="67" fillId="0" borderId="0" xfId="0" applyFont="1" applyBorder="1" applyAlignment="1">
      <alignment horizontal="center" vertical="center"/>
    </xf>
    <xf numFmtId="49" fontId="45" fillId="0" borderId="0" xfId="0" applyNumberFormat="1" applyFont="1" applyBorder="1" applyAlignment="1">
      <alignment horizontal="center" vertical="center"/>
    </xf>
    <xf numFmtId="0" fontId="6" fillId="0" borderId="57" xfId="0" applyFont="1" applyFill="1" applyBorder="1" applyAlignment="1">
      <alignment horizontal="center" vertical="center"/>
    </xf>
    <xf numFmtId="0" fontId="79" fillId="0" borderId="0" xfId="0" applyFont="1"/>
    <xf numFmtId="0" fontId="0" fillId="0" borderId="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50" fillId="0" borderId="40" xfId="0" applyFont="1" applyBorder="1" applyAlignment="1">
      <alignment horizontal="center"/>
    </xf>
  </cellXfs>
  <cellStyles count="2">
    <cellStyle name="Normalno" xfId="0" builtinId="0"/>
    <cellStyle name="Obično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12"/>
  <sheetViews>
    <sheetView showGridLines="0" tabSelected="1" topLeftCell="B1" workbookViewId="0">
      <selection activeCell="J113" sqref="J113"/>
    </sheetView>
  </sheetViews>
  <sheetFormatPr defaultRowHeight="15" x14ac:dyDescent="0.25"/>
  <cols>
    <col min="1" max="1" width="9.140625" hidden="1" customWidth="1"/>
    <col min="2" max="2" width="4.85546875" customWidth="1"/>
    <col min="3" max="4" width="0.28515625" hidden="1" customWidth="1"/>
    <col min="5" max="5" width="6.140625" customWidth="1"/>
    <col min="6" max="6" width="0.140625" hidden="1" customWidth="1"/>
    <col min="7" max="7" width="0.7109375" hidden="1" customWidth="1"/>
    <col min="8" max="8" width="39" customWidth="1"/>
    <col min="9" max="9" width="10.28515625" customWidth="1"/>
    <col min="10" max="11" width="14.5703125" customWidth="1"/>
    <col min="12" max="12" width="11.85546875" customWidth="1"/>
    <col min="13" max="13" width="12" customWidth="1"/>
    <col min="14" max="14" width="15" customWidth="1"/>
  </cols>
  <sheetData>
    <row r="1" spans="2:17" ht="64.5" customHeight="1" thickBot="1" x14ac:dyDescent="0.5">
      <c r="H1" s="427" t="s">
        <v>134</v>
      </c>
      <c r="I1" s="427"/>
      <c r="J1" s="427"/>
      <c r="K1" s="427"/>
      <c r="L1" s="427"/>
      <c r="M1" s="427"/>
      <c r="N1" s="427"/>
    </row>
    <row r="2" spans="2:17" ht="49.5" customHeight="1" thickTop="1" thickBot="1" x14ac:dyDescent="0.3">
      <c r="B2" s="254" t="s">
        <v>0</v>
      </c>
      <c r="C2" s="255" t="s">
        <v>1</v>
      </c>
      <c r="D2" s="255"/>
      <c r="E2" s="256" t="s">
        <v>2</v>
      </c>
      <c r="F2" s="257" t="s">
        <v>3</v>
      </c>
      <c r="G2" s="257"/>
      <c r="H2" s="258" t="s">
        <v>105</v>
      </c>
      <c r="I2" s="259" t="s">
        <v>42</v>
      </c>
      <c r="J2" s="260" t="s">
        <v>162</v>
      </c>
      <c r="K2" s="260" t="s">
        <v>163</v>
      </c>
      <c r="L2" s="255" t="s">
        <v>41</v>
      </c>
      <c r="M2" s="255" t="s">
        <v>43</v>
      </c>
      <c r="N2" s="261" t="s">
        <v>44</v>
      </c>
    </row>
    <row r="3" spans="2:17" ht="23.25" customHeight="1" thickTop="1" thickBot="1" x14ac:dyDescent="0.3">
      <c r="B3" s="98">
        <v>1</v>
      </c>
      <c r="C3" s="95">
        <v>2</v>
      </c>
      <c r="D3" s="95"/>
      <c r="E3" s="96">
        <v>2</v>
      </c>
      <c r="F3" s="96">
        <v>4</v>
      </c>
      <c r="G3" s="96"/>
      <c r="H3" s="96">
        <v>3</v>
      </c>
      <c r="I3" s="97">
        <v>4</v>
      </c>
      <c r="J3" s="96">
        <v>5</v>
      </c>
      <c r="K3" s="96"/>
      <c r="L3" s="96">
        <v>6</v>
      </c>
      <c r="M3" s="96">
        <v>7</v>
      </c>
      <c r="N3" s="99">
        <v>8</v>
      </c>
    </row>
    <row r="4" spans="2:17" ht="45.75" thickBot="1" x14ac:dyDescent="0.3">
      <c r="B4" s="262" t="s">
        <v>107</v>
      </c>
      <c r="C4" s="263"/>
      <c r="D4" s="263"/>
      <c r="E4" s="264">
        <v>3221</v>
      </c>
      <c r="F4" s="265"/>
      <c r="G4" s="265"/>
      <c r="H4" s="266" t="s">
        <v>104</v>
      </c>
      <c r="I4" s="267" t="s">
        <v>45</v>
      </c>
      <c r="J4" s="268">
        <f>SUM(J5:J11)</f>
        <v>41600</v>
      </c>
      <c r="K4" s="268">
        <f>SUM(K5:K11)</f>
        <v>52000</v>
      </c>
      <c r="L4" s="269" t="s">
        <v>49</v>
      </c>
      <c r="M4" s="269" t="s">
        <v>48</v>
      </c>
      <c r="N4" s="270" t="s">
        <v>59</v>
      </c>
    </row>
    <row r="5" spans="2:17" x14ac:dyDescent="0.25">
      <c r="B5" s="128"/>
      <c r="C5" s="3"/>
      <c r="D5" s="3"/>
      <c r="E5" s="30"/>
      <c r="F5" s="31"/>
      <c r="G5" s="31"/>
      <c r="H5" s="32" t="s">
        <v>68</v>
      </c>
      <c r="I5" s="33"/>
      <c r="J5" s="34">
        <f>K5/1.25</f>
        <v>12800</v>
      </c>
      <c r="K5" s="34">
        <v>16000</v>
      </c>
      <c r="L5" s="35"/>
      <c r="M5" s="35"/>
      <c r="N5" s="102"/>
    </row>
    <row r="6" spans="2:17" x14ac:dyDescent="0.25">
      <c r="B6" s="101"/>
      <c r="C6" s="3"/>
      <c r="D6" s="3"/>
      <c r="E6" s="3"/>
      <c r="F6" s="4"/>
      <c r="G6" s="4"/>
      <c r="H6" s="23" t="s">
        <v>69</v>
      </c>
      <c r="I6" s="6"/>
      <c r="J6" s="7">
        <f t="shared" ref="J6:J11" si="0">K6/1.25</f>
        <v>11200</v>
      </c>
      <c r="K6" s="7">
        <v>14000</v>
      </c>
      <c r="L6" s="25"/>
      <c r="M6" s="25"/>
      <c r="N6" s="103"/>
    </row>
    <row r="7" spans="2:17" x14ac:dyDescent="0.25">
      <c r="B7" s="101"/>
      <c r="C7" s="3"/>
      <c r="D7" s="3"/>
      <c r="E7" s="3"/>
      <c r="F7" s="4"/>
      <c r="G7" s="4"/>
      <c r="H7" s="23" t="s">
        <v>70</v>
      </c>
      <c r="I7" s="2"/>
      <c r="J7" s="7">
        <f t="shared" si="0"/>
        <v>1600</v>
      </c>
      <c r="K7" s="7">
        <v>2000</v>
      </c>
      <c r="L7" s="25"/>
      <c r="M7" s="25"/>
      <c r="N7" s="103"/>
    </row>
    <row r="8" spans="2:17" x14ac:dyDescent="0.25">
      <c r="B8" s="101"/>
      <c r="C8" s="3"/>
      <c r="D8" s="3"/>
      <c r="E8" s="3"/>
      <c r="F8" s="4"/>
      <c r="G8" s="4"/>
      <c r="H8" s="24" t="s">
        <v>71</v>
      </c>
      <c r="I8" s="2"/>
      <c r="J8" s="7">
        <f t="shared" si="0"/>
        <v>4000</v>
      </c>
      <c r="K8" s="7">
        <v>5000</v>
      </c>
      <c r="L8" s="25"/>
      <c r="M8" s="25"/>
      <c r="N8" s="103"/>
      <c r="Q8" s="191"/>
    </row>
    <row r="9" spans="2:17" x14ac:dyDescent="0.25">
      <c r="B9" s="101"/>
      <c r="C9" s="9"/>
      <c r="D9" s="9"/>
      <c r="E9" s="10"/>
      <c r="F9" s="11"/>
      <c r="G9" s="11"/>
      <c r="H9" s="23" t="s">
        <v>72</v>
      </c>
      <c r="I9" s="2"/>
      <c r="J9" s="7">
        <f t="shared" si="0"/>
        <v>4880</v>
      </c>
      <c r="K9" s="26">
        <v>6100</v>
      </c>
      <c r="L9" s="25"/>
      <c r="M9" s="25"/>
      <c r="N9" s="104"/>
      <c r="Q9" s="191"/>
    </row>
    <row r="10" spans="2:17" x14ac:dyDescent="0.25">
      <c r="B10" s="101"/>
      <c r="C10" s="9"/>
      <c r="D10" s="9"/>
      <c r="E10" s="10"/>
      <c r="F10" s="11"/>
      <c r="G10" s="11"/>
      <c r="H10" s="23" t="s">
        <v>73</v>
      </c>
      <c r="I10" s="2"/>
      <c r="J10" s="7">
        <f t="shared" si="0"/>
        <v>6320</v>
      </c>
      <c r="K10" s="26">
        <v>7900</v>
      </c>
      <c r="L10" s="25"/>
      <c r="M10" s="25"/>
      <c r="N10" s="104"/>
    </row>
    <row r="11" spans="2:17" ht="15.75" thickBot="1" x14ac:dyDescent="0.3">
      <c r="B11" s="123"/>
      <c r="C11" s="9"/>
      <c r="D11" s="9"/>
      <c r="E11" s="10"/>
      <c r="F11" s="11"/>
      <c r="G11" s="11"/>
      <c r="H11" s="23" t="s">
        <v>11</v>
      </c>
      <c r="I11" s="2"/>
      <c r="J11" s="225">
        <f t="shared" si="0"/>
        <v>800</v>
      </c>
      <c r="K11" s="194">
        <v>1000</v>
      </c>
      <c r="L11" s="126"/>
      <c r="M11" s="126"/>
      <c r="N11" s="107"/>
    </row>
    <row r="12" spans="2:17" ht="39" thickTop="1" thickBot="1" x14ac:dyDescent="0.3">
      <c r="B12" s="274" t="s">
        <v>4</v>
      </c>
      <c r="C12" s="288"/>
      <c r="D12" s="288"/>
      <c r="E12" s="348"/>
      <c r="F12" s="349"/>
      <c r="G12" s="349"/>
      <c r="H12" s="290" t="s">
        <v>63</v>
      </c>
      <c r="I12" s="279"/>
      <c r="J12" s="292">
        <f>SUM(J13+J14)</f>
        <v>21600</v>
      </c>
      <c r="K12" s="292">
        <f>SUM(K13+K14)</f>
        <v>27000</v>
      </c>
      <c r="L12" s="293" t="s">
        <v>49</v>
      </c>
      <c r="M12" s="293" t="s">
        <v>48</v>
      </c>
      <c r="N12" s="308"/>
      <c r="P12" s="138"/>
    </row>
    <row r="13" spans="2:17" x14ac:dyDescent="0.25">
      <c r="B13" s="100"/>
      <c r="C13" s="82"/>
      <c r="D13" s="82"/>
      <c r="E13" s="51">
        <v>3211</v>
      </c>
      <c r="F13" s="59" t="s">
        <v>46</v>
      </c>
      <c r="G13" s="59"/>
      <c r="H13" s="153" t="s">
        <v>74</v>
      </c>
      <c r="I13" s="28"/>
      <c r="J13" s="154">
        <f>K13/1.25</f>
        <v>13600</v>
      </c>
      <c r="K13" s="154">
        <v>17000</v>
      </c>
      <c r="L13" s="346"/>
      <c r="M13" s="346"/>
      <c r="N13" s="347"/>
    </row>
    <row r="14" spans="2:17" ht="15.75" thickBot="1" x14ac:dyDescent="0.3">
      <c r="B14" s="123"/>
      <c r="C14" s="9"/>
      <c r="D14" s="9"/>
      <c r="E14" s="36">
        <v>3213</v>
      </c>
      <c r="F14" s="37"/>
      <c r="G14" s="37"/>
      <c r="H14" s="151" t="s">
        <v>47</v>
      </c>
      <c r="I14" s="38"/>
      <c r="J14" s="156">
        <f>K14/1.25</f>
        <v>8000</v>
      </c>
      <c r="K14" s="152">
        <v>10000</v>
      </c>
      <c r="L14" s="47"/>
      <c r="M14" s="47"/>
      <c r="N14" s="105"/>
    </row>
    <row r="15" spans="2:17" ht="39" thickTop="1" thickBot="1" x14ac:dyDescent="0.3">
      <c r="B15" s="274" t="s">
        <v>5</v>
      </c>
      <c r="C15" s="275"/>
      <c r="D15" s="275"/>
      <c r="E15" s="276">
        <v>3222</v>
      </c>
      <c r="F15" s="277"/>
      <c r="G15" s="277"/>
      <c r="H15" s="278" t="s">
        <v>95</v>
      </c>
      <c r="I15" s="279"/>
      <c r="J15" s="280" t="s">
        <v>160</v>
      </c>
      <c r="K15" s="281">
        <v>1100000</v>
      </c>
      <c r="L15" s="282"/>
      <c r="M15" s="282"/>
      <c r="N15" s="283"/>
    </row>
    <row r="16" spans="2:17" ht="22.5" x14ac:dyDescent="0.25">
      <c r="B16" s="100"/>
      <c r="C16" s="9"/>
      <c r="D16" s="9"/>
      <c r="E16" s="39"/>
      <c r="F16" s="40"/>
      <c r="G16" s="40"/>
      <c r="H16" s="41" t="s">
        <v>12</v>
      </c>
      <c r="I16" s="54" t="s">
        <v>45</v>
      </c>
      <c r="J16" s="42">
        <v>280000</v>
      </c>
      <c r="K16" s="42">
        <v>280000</v>
      </c>
      <c r="L16" s="43"/>
      <c r="M16" s="43"/>
      <c r="N16" s="106"/>
    </row>
    <row r="17" spans="2:20" ht="22.5" customHeight="1" thickBot="1" x14ac:dyDescent="0.3">
      <c r="B17" s="109"/>
      <c r="C17" s="81"/>
      <c r="D17" s="81"/>
      <c r="E17" s="57"/>
      <c r="F17" s="55"/>
      <c r="G17" s="55"/>
      <c r="H17" s="75" t="s">
        <v>12</v>
      </c>
      <c r="I17" s="139" t="s">
        <v>50</v>
      </c>
      <c r="J17" s="76">
        <v>600000</v>
      </c>
      <c r="K17" s="76">
        <v>600000</v>
      </c>
      <c r="L17" s="77"/>
      <c r="M17" s="77"/>
      <c r="N17" s="107"/>
    </row>
    <row r="18" spans="2:20" ht="16.5" thickBot="1" x14ac:dyDescent="0.3">
      <c r="B18" s="129" t="s">
        <v>6</v>
      </c>
      <c r="C18" s="127"/>
      <c r="D18" s="127"/>
      <c r="E18" s="78"/>
      <c r="F18" s="79"/>
      <c r="G18" s="79"/>
      <c r="H18" s="227" t="s">
        <v>51</v>
      </c>
      <c r="I18" s="80"/>
      <c r="J18" s="216">
        <f>SUM(J19:J22)</f>
        <v>172000</v>
      </c>
      <c r="K18" s="216"/>
      <c r="L18" s="221" t="s">
        <v>49</v>
      </c>
      <c r="M18" s="221" t="s">
        <v>48</v>
      </c>
      <c r="N18" s="218" t="s">
        <v>60</v>
      </c>
    </row>
    <row r="19" spans="2:20" x14ac:dyDescent="0.25">
      <c r="B19" s="100"/>
      <c r="C19" s="82"/>
      <c r="D19" s="82"/>
      <c r="E19" s="39"/>
      <c r="F19" s="40"/>
      <c r="G19" s="40"/>
      <c r="H19" s="153" t="s">
        <v>96</v>
      </c>
      <c r="I19" s="28"/>
      <c r="J19" s="154">
        <v>65000</v>
      </c>
      <c r="K19" s="154">
        <f>J19*125%</f>
        <v>81250</v>
      </c>
      <c r="L19" s="200"/>
      <c r="M19" s="200"/>
      <c r="N19" s="201"/>
    </row>
    <row r="20" spans="2:20" x14ac:dyDescent="0.25">
      <c r="B20" s="101"/>
      <c r="C20" s="9"/>
      <c r="D20" s="9"/>
      <c r="E20" s="12"/>
      <c r="F20" s="13"/>
      <c r="G20" s="13"/>
      <c r="H20" s="155" t="s">
        <v>139</v>
      </c>
      <c r="I20" s="2"/>
      <c r="J20" s="156">
        <v>46000</v>
      </c>
      <c r="K20" s="154">
        <f>J20*125%</f>
        <v>57500</v>
      </c>
      <c r="L20" s="202"/>
      <c r="M20" s="202"/>
      <c r="N20" s="203"/>
      <c r="T20" s="179"/>
    </row>
    <row r="21" spans="2:20" x14ac:dyDescent="0.25">
      <c r="B21" s="101"/>
      <c r="C21" s="9"/>
      <c r="D21" s="9"/>
      <c r="E21" s="12"/>
      <c r="F21" s="13"/>
      <c r="G21" s="13"/>
      <c r="H21" s="155" t="s">
        <v>89</v>
      </c>
      <c r="I21" s="2"/>
      <c r="J21" s="156">
        <v>16000</v>
      </c>
      <c r="K21" s="154">
        <f>J21*125%</f>
        <v>20000</v>
      </c>
      <c r="L21" s="202"/>
      <c r="M21" s="202"/>
      <c r="N21" s="203"/>
    </row>
    <row r="22" spans="2:20" ht="15.75" thickBot="1" x14ac:dyDescent="0.3">
      <c r="B22" s="109"/>
      <c r="C22" s="81"/>
      <c r="D22" s="81"/>
      <c r="E22" s="57"/>
      <c r="F22" s="55"/>
      <c r="G22" s="55"/>
      <c r="H22" s="58" t="s">
        <v>90</v>
      </c>
      <c r="I22" s="19"/>
      <c r="J22" s="157">
        <v>45000</v>
      </c>
      <c r="K22" s="159">
        <f>J22*125%</f>
        <v>56250</v>
      </c>
      <c r="L22" s="204"/>
      <c r="M22" s="204"/>
      <c r="N22" s="205"/>
    </row>
    <row r="23" spans="2:20" ht="16.5" thickBot="1" x14ac:dyDescent="0.3">
      <c r="B23" s="129" t="s">
        <v>7</v>
      </c>
      <c r="C23" s="127"/>
      <c r="D23" s="127"/>
      <c r="E23" s="78"/>
      <c r="F23" s="79"/>
      <c r="G23" s="79"/>
      <c r="H23" s="227" t="s">
        <v>91</v>
      </c>
      <c r="I23" s="80"/>
      <c r="J23" s="216">
        <v>49200</v>
      </c>
      <c r="K23" s="216"/>
      <c r="L23" s="221" t="s">
        <v>49</v>
      </c>
      <c r="M23" s="221" t="s">
        <v>48</v>
      </c>
      <c r="N23" s="218" t="s">
        <v>60</v>
      </c>
    </row>
    <row r="24" spans="2:20" x14ac:dyDescent="0.25">
      <c r="B24" s="128"/>
      <c r="C24" s="344"/>
      <c r="D24" s="344"/>
      <c r="E24" s="345"/>
      <c r="F24" s="86"/>
      <c r="G24" s="86"/>
      <c r="H24" s="32" t="s">
        <v>136</v>
      </c>
      <c r="I24" s="22"/>
      <c r="J24" s="150">
        <v>14700</v>
      </c>
      <c r="K24" s="150">
        <f>J24*125%</f>
        <v>18375</v>
      </c>
      <c r="L24" s="206"/>
      <c r="M24" s="206"/>
      <c r="N24" s="207"/>
    </row>
    <row r="25" spans="2:20" x14ac:dyDescent="0.25">
      <c r="B25" s="101"/>
      <c r="C25" s="9"/>
      <c r="D25" s="9"/>
      <c r="E25" s="12"/>
      <c r="F25" s="13"/>
      <c r="G25" s="13"/>
      <c r="H25" s="23" t="s">
        <v>138</v>
      </c>
      <c r="I25" s="2"/>
      <c r="J25" s="156">
        <v>13500</v>
      </c>
      <c r="K25" s="156">
        <f>J25*125%</f>
        <v>16875</v>
      </c>
      <c r="L25" s="202"/>
      <c r="M25" s="202"/>
      <c r="N25" s="203"/>
    </row>
    <row r="26" spans="2:20" ht="15.75" thickBot="1" x14ac:dyDescent="0.3">
      <c r="B26" s="109"/>
      <c r="C26" s="81"/>
      <c r="D26" s="81"/>
      <c r="E26" s="57"/>
      <c r="F26" s="55"/>
      <c r="G26" s="55"/>
      <c r="H26" s="58" t="s">
        <v>137</v>
      </c>
      <c r="I26" s="19"/>
      <c r="J26" s="157">
        <v>21000</v>
      </c>
      <c r="K26" s="157">
        <f>J26*125%</f>
        <v>26250</v>
      </c>
      <c r="L26" s="204"/>
      <c r="M26" s="204"/>
      <c r="N26" s="205"/>
    </row>
    <row r="27" spans="2:20" ht="4.5" customHeight="1" x14ac:dyDescent="0.25">
      <c r="B27" s="410"/>
      <c r="C27" s="411"/>
      <c r="D27" s="411"/>
      <c r="E27" s="412"/>
      <c r="F27" s="413"/>
      <c r="G27" s="413"/>
      <c r="H27" s="414"/>
      <c r="I27" s="415"/>
      <c r="J27" s="416"/>
      <c r="K27" s="416"/>
      <c r="L27" s="417"/>
      <c r="M27" s="417"/>
      <c r="N27" s="418"/>
    </row>
    <row r="28" spans="2:20" ht="4.5" customHeight="1" thickBot="1" x14ac:dyDescent="0.3">
      <c r="B28" s="408"/>
      <c r="C28" s="16"/>
      <c r="D28" s="16"/>
      <c r="E28" s="419"/>
      <c r="F28" s="420"/>
      <c r="G28" s="420"/>
      <c r="H28" s="378"/>
      <c r="I28" s="409"/>
      <c r="J28" s="379"/>
      <c r="K28" s="379"/>
      <c r="L28" s="421"/>
      <c r="M28" s="421"/>
      <c r="N28" s="422"/>
    </row>
    <row r="29" spans="2:20" ht="16.5" thickBot="1" x14ac:dyDescent="0.3">
      <c r="B29" s="423" t="s">
        <v>8</v>
      </c>
      <c r="C29" s="355"/>
      <c r="D29" s="355"/>
      <c r="E29" s="78"/>
      <c r="F29" s="79"/>
      <c r="G29" s="79"/>
      <c r="H29" s="227" t="s">
        <v>52</v>
      </c>
      <c r="I29" s="80"/>
      <c r="J29" s="216">
        <f>(J30+J31)</f>
        <v>47000</v>
      </c>
      <c r="K29" s="216"/>
      <c r="L29" s="217"/>
      <c r="M29" s="217"/>
      <c r="N29" s="218"/>
    </row>
    <row r="30" spans="2:20" ht="15.75" x14ac:dyDescent="0.25">
      <c r="B30" s="100"/>
      <c r="C30" s="82"/>
      <c r="D30" s="82"/>
      <c r="E30" s="39"/>
      <c r="F30" s="61"/>
      <c r="G30" s="61"/>
      <c r="H30" s="198" t="s">
        <v>140</v>
      </c>
      <c r="I30" s="28"/>
      <c r="J30" s="215">
        <v>25000</v>
      </c>
      <c r="K30" s="215">
        <f>J30*125%</f>
        <v>31250</v>
      </c>
      <c r="L30" s="200"/>
      <c r="M30" s="200"/>
      <c r="N30" s="201"/>
    </row>
    <row r="31" spans="2:20" ht="16.5" thickBot="1" x14ac:dyDescent="0.3">
      <c r="B31" s="109"/>
      <c r="C31" s="81"/>
      <c r="D31" s="81"/>
      <c r="E31" s="57"/>
      <c r="F31" s="61"/>
      <c r="G31" s="61"/>
      <c r="H31" s="350" t="s">
        <v>141</v>
      </c>
      <c r="I31" s="19"/>
      <c r="J31" s="351">
        <v>22000</v>
      </c>
      <c r="K31" s="352">
        <f>J31*125%</f>
        <v>27500</v>
      </c>
      <c r="L31" s="204"/>
      <c r="M31" s="204"/>
      <c r="N31" s="205"/>
    </row>
    <row r="32" spans="2:20" ht="16.5" thickBot="1" x14ac:dyDescent="0.3">
      <c r="B32" s="129" t="s">
        <v>9</v>
      </c>
      <c r="C32" s="127"/>
      <c r="D32" s="127"/>
      <c r="E32" s="78"/>
      <c r="F32" s="79"/>
      <c r="G32" s="79"/>
      <c r="H32" s="227" t="s">
        <v>53</v>
      </c>
      <c r="I32" s="80"/>
      <c r="J32" s="216">
        <f>(J33+J34)</f>
        <v>79000</v>
      </c>
      <c r="K32" s="216"/>
      <c r="L32" s="221" t="s">
        <v>49</v>
      </c>
      <c r="M32" s="221" t="s">
        <v>48</v>
      </c>
      <c r="N32" s="218" t="s">
        <v>60</v>
      </c>
    </row>
    <row r="33" spans="2:20" ht="15.75" x14ac:dyDescent="0.25">
      <c r="B33" s="100"/>
      <c r="C33" s="82"/>
      <c r="D33" s="82"/>
      <c r="E33" s="39"/>
      <c r="F33" s="40"/>
      <c r="G33" s="40"/>
      <c r="H33" s="219" t="s">
        <v>142</v>
      </c>
      <c r="I33" s="28"/>
      <c r="J33" s="215">
        <v>23000</v>
      </c>
      <c r="K33" s="215">
        <f>J33*125%</f>
        <v>28750</v>
      </c>
      <c r="L33" s="200"/>
      <c r="M33" s="200"/>
      <c r="N33" s="201"/>
    </row>
    <row r="34" spans="2:20" ht="16.5" thickBot="1" x14ac:dyDescent="0.3">
      <c r="B34" s="109"/>
      <c r="C34" s="81"/>
      <c r="D34" s="81"/>
      <c r="E34" s="57"/>
      <c r="F34" s="55"/>
      <c r="G34" s="55"/>
      <c r="H34" s="58" t="s">
        <v>143</v>
      </c>
      <c r="I34" s="19"/>
      <c r="J34" s="194">
        <v>56000</v>
      </c>
      <c r="K34" s="352">
        <f>J34*125%</f>
        <v>70000</v>
      </c>
      <c r="L34" s="204"/>
      <c r="M34" s="204"/>
      <c r="N34" s="205"/>
    </row>
    <row r="35" spans="2:20" ht="16.5" thickBot="1" x14ac:dyDescent="0.3">
      <c r="B35" s="129" t="s">
        <v>10</v>
      </c>
      <c r="C35" s="127"/>
      <c r="D35" s="127"/>
      <c r="E35" s="78"/>
      <c r="F35" s="79"/>
      <c r="G35" s="79"/>
      <c r="H35" s="227" t="s">
        <v>144</v>
      </c>
      <c r="I35" s="80"/>
      <c r="J35" s="216">
        <v>190000</v>
      </c>
      <c r="K35" s="216">
        <f>J35*125%</f>
        <v>237500</v>
      </c>
      <c r="L35" s="221" t="s">
        <v>49</v>
      </c>
      <c r="M35" s="221" t="s">
        <v>48</v>
      </c>
      <c r="N35" s="218" t="s">
        <v>60</v>
      </c>
    </row>
    <row r="36" spans="2:20" ht="15.75" thickBot="1" x14ac:dyDescent="0.3">
      <c r="B36" s="111"/>
      <c r="C36" s="83"/>
      <c r="D36" s="83"/>
      <c r="E36" s="60"/>
      <c r="F36" s="61"/>
      <c r="G36" s="61"/>
      <c r="H36" s="158" t="s">
        <v>145</v>
      </c>
      <c r="I36" s="29"/>
      <c r="J36" s="160"/>
      <c r="K36" s="160"/>
      <c r="L36" s="210"/>
      <c r="M36" s="210"/>
      <c r="N36" s="211"/>
    </row>
    <row r="37" spans="2:20" ht="24.75" thickBot="1" x14ac:dyDescent="0.3">
      <c r="B37" s="129" t="s">
        <v>108</v>
      </c>
      <c r="C37" s="127"/>
      <c r="D37" s="127"/>
      <c r="E37" s="78"/>
      <c r="F37" s="79"/>
      <c r="G37" s="79"/>
      <c r="H37" s="227" t="s">
        <v>54</v>
      </c>
      <c r="I37" s="80"/>
      <c r="J37" s="216">
        <v>142300</v>
      </c>
      <c r="K37" s="216">
        <f>J37*125%</f>
        <v>177875</v>
      </c>
      <c r="L37" s="221" t="s">
        <v>49</v>
      </c>
      <c r="M37" s="221" t="s">
        <v>48</v>
      </c>
      <c r="N37" s="353" t="s">
        <v>159</v>
      </c>
    </row>
    <row r="38" spans="2:20" ht="15.75" thickBot="1" x14ac:dyDescent="0.3">
      <c r="B38" s="111"/>
      <c r="C38" s="83"/>
      <c r="D38" s="83"/>
      <c r="E38" s="60"/>
      <c r="F38" s="61"/>
      <c r="G38" s="61"/>
      <c r="H38" s="158" t="s">
        <v>92</v>
      </c>
      <c r="I38" s="29"/>
      <c r="J38" s="160"/>
      <c r="K38" s="160"/>
      <c r="L38" s="210"/>
      <c r="M38" s="210"/>
      <c r="N38" s="211"/>
    </row>
    <row r="39" spans="2:20" ht="16.5" thickBot="1" x14ac:dyDescent="0.3">
      <c r="B39" s="129" t="s">
        <v>109</v>
      </c>
      <c r="C39" s="127"/>
      <c r="D39" s="127"/>
      <c r="E39" s="78"/>
      <c r="F39" s="79"/>
      <c r="G39" s="79"/>
      <c r="H39" s="227" t="s">
        <v>146</v>
      </c>
      <c r="I39" s="80"/>
      <c r="J39" s="216">
        <v>30000</v>
      </c>
      <c r="K39" s="216">
        <f>J39*125%</f>
        <v>37500</v>
      </c>
      <c r="L39" s="240" t="s">
        <v>49</v>
      </c>
      <c r="M39" s="240" t="s">
        <v>48</v>
      </c>
      <c r="N39" s="218" t="s">
        <v>60</v>
      </c>
    </row>
    <row r="40" spans="2:20" ht="22.5" customHeight="1" thickBot="1" x14ac:dyDescent="0.3">
      <c r="B40" s="111"/>
      <c r="C40" s="83"/>
      <c r="D40" s="83"/>
      <c r="E40" s="60"/>
      <c r="F40" s="61"/>
      <c r="G40" s="61"/>
      <c r="H40" s="158" t="s">
        <v>147</v>
      </c>
      <c r="I40" s="29"/>
      <c r="J40" s="159"/>
      <c r="K40" s="159"/>
      <c r="L40" s="222"/>
      <c r="M40" s="222"/>
      <c r="N40" s="211"/>
    </row>
    <row r="41" spans="2:20" ht="16.5" thickBot="1" x14ac:dyDescent="0.3">
      <c r="B41" s="129" t="s">
        <v>110</v>
      </c>
      <c r="C41" s="127"/>
      <c r="D41" s="127"/>
      <c r="E41" s="78"/>
      <c r="F41" s="79"/>
      <c r="G41" s="79"/>
      <c r="H41" s="227" t="s">
        <v>148</v>
      </c>
      <c r="I41" s="80"/>
      <c r="J41" s="220">
        <v>7000</v>
      </c>
      <c r="K41" s="220">
        <f>J41*125%</f>
        <v>8750</v>
      </c>
      <c r="L41" s="221" t="s">
        <v>49</v>
      </c>
      <c r="M41" s="221" t="s">
        <v>48</v>
      </c>
      <c r="N41" s="218" t="s">
        <v>60</v>
      </c>
    </row>
    <row r="42" spans="2:20" ht="15.75" thickBot="1" x14ac:dyDescent="0.3">
      <c r="B42" s="111"/>
      <c r="C42" s="83"/>
      <c r="D42" s="83"/>
      <c r="E42" s="60"/>
      <c r="F42" s="61"/>
      <c r="G42" s="61"/>
      <c r="H42" s="158" t="s">
        <v>149</v>
      </c>
      <c r="I42" s="29"/>
      <c r="J42" s="159"/>
      <c r="K42" s="159"/>
      <c r="L42" s="222"/>
      <c r="M42" s="222"/>
      <c r="N42" s="211"/>
    </row>
    <row r="43" spans="2:20" ht="19.5" thickBot="1" x14ac:dyDescent="0.35">
      <c r="B43" s="129" t="s">
        <v>111</v>
      </c>
      <c r="C43" s="127"/>
      <c r="D43" s="127"/>
      <c r="E43" s="78"/>
      <c r="F43" s="79"/>
      <c r="G43" s="79"/>
      <c r="H43" s="228" t="s">
        <v>150</v>
      </c>
      <c r="I43" s="80"/>
      <c r="J43" s="220">
        <v>19000</v>
      </c>
      <c r="K43" s="220">
        <f>J43*125%</f>
        <v>23750</v>
      </c>
      <c r="L43" s="221" t="s">
        <v>49</v>
      </c>
      <c r="M43" s="221" t="s">
        <v>48</v>
      </c>
      <c r="N43" s="218" t="s">
        <v>60</v>
      </c>
      <c r="T43" s="195"/>
    </row>
    <row r="44" spans="2:20" ht="24" customHeight="1" thickBot="1" x14ac:dyDescent="0.3">
      <c r="B44" s="111"/>
      <c r="C44" s="83"/>
      <c r="D44" s="83"/>
      <c r="E44" s="60"/>
      <c r="F44" s="61"/>
      <c r="G44" s="61"/>
      <c r="H44" s="158" t="s">
        <v>151</v>
      </c>
      <c r="I44" s="29"/>
      <c r="J44" s="159"/>
      <c r="K44" s="159"/>
      <c r="L44" s="222"/>
      <c r="M44" s="222"/>
      <c r="N44" s="211"/>
    </row>
    <row r="45" spans="2:20" ht="16.5" thickBot="1" x14ac:dyDescent="0.3">
      <c r="B45" s="129" t="s">
        <v>112</v>
      </c>
      <c r="C45" s="127"/>
      <c r="D45" s="127"/>
      <c r="E45" s="78"/>
      <c r="F45" s="79"/>
      <c r="G45" s="79"/>
      <c r="H45" s="229" t="s">
        <v>152</v>
      </c>
      <c r="I45" s="80"/>
      <c r="J45" s="220">
        <v>14000</v>
      </c>
      <c r="K45" s="220">
        <f>J45*125%</f>
        <v>17500</v>
      </c>
      <c r="L45" s="221" t="s">
        <v>49</v>
      </c>
      <c r="M45" s="221" t="s">
        <v>48</v>
      </c>
      <c r="N45" s="218" t="s">
        <v>60</v>
      </c>
    </row>
    <row r="46" spans="2:20" ht="15.75" thickBot="1" x14ac:dyDescent="0.3">
      <c r="B46" s="111"/>
      <c r="C46" s="83"/>
      <c r="D46" s="83"/>
      <c r="E46" s="60"/>
      <c r="F46" s="61"/>
      <c r="G46" s="61"/>
      <c r="H46" s="158" t="s">
        <v>153</v>
      </c>
      <c r="I46" s="29"/>
      <c r="J46" s="159"/>
      <c r="K46" s="159"/>
      <c r="L46" s="222"/>
      <c r="M46" s="222"/>
      <c r="N46" s="211"/>
    </row>
    <row r="47" spans="2:20" ht="15.75" thickBot="1" x14ac:dyDescent="0.3">
      <c r="B47" s="129" t="s">
        <v>113</v>
      </c>
      <c r="C47" s="127"/>
      <c r="D47" s="127"/>
      <c r="E47" s="78"/>
      <c r="F47" s="79"/>
      <c r="G47" s="79"/>
      <c r="H47" s="228" t="s">
        <v>154</v>
      </c>
      <c r="I47" s="80"/>
      <c r="J47" s="361">
        <v>27000</v>
      </c>
      <c r="K47" s="361">
        <f>J47*125%</f>
        <v>33750</v>
      </c>
      <c r="L47" s="221" t="s">
        <v>49</v>
      </c>
      <c r="M47" s="221" t="s">
        <v>48</v>
      </c>
      <c r="N47" s="218" t="s">
        <v>60</v>
      </c>
    </row>
    <row r="48" spans="2:20" ht="34.5" customHeight="1" thickBot="1" x14ac:dyDescent="0.3">
      <c r="B48" s="354"/>
      <c r="C48" s="355"/>
      <c r="D48" s="355"/>
      <c r="E48" s="356"/>
      <c r="F48" s="357"/>
      <c r="G48" s="357"/>
      <c r="H48" s="358" t="s">
        <v>155</v>
      </c>
      <c r="I48" s="236"/>
      <c r="J48" s="359"/>
      <c r="K48" s="359"/>
      <c r="L48" s="360"/>
      <c r="M48" s="360"/>
      <c r="N48" s="239"/>
    </row>
    <row r="49" spans="2:14" ht="15.75" thickBot="1" x14ac:dyDescent="0.3">
      <c r="B49" s="111" t="s">
        <v>114</v>
      </c>
      <c r="C49" s="83"/>
      <c r="D49" s="83"/>
      <c r="E49" s="60"/>
      <c r="F49" s="61"/>
      <c r="G49" s="61"/>
      <c r="H49" s="241" t="s">
        <v>129</v>
      </c>
      <c r="I49" s="236"/>
      <c r="J49" s="237">
        <v>50000</v>
      </c>
      <c r="K49" s="223">
        <f>J49*125%</f>
        <v>62500</v>
      </c>
      <c r="L49" s="238" t="s">
        <v>49</v>
      </c>
      <c r="M49" s="238" t="s">
        <v>48</v>
      </c>
      <c r="N49" s="239" t="s">
        <v>60</v>
      </c>
    </row>
    <row r="50" spans="2:14" ht="15.75" thickBot="1" x14ac:dyDescent="0.3">
      <c r="B50" s="129"/>
      <c r="C50" s="127"/>
      <c r="D50" s="127"/>
      <c r="E50" s="78"/>
      <c r="F50" s="79"/>
      <c r="G50" s="79"/>
      <c r="H50" s="242" t="s">
        <v>156</v>
      </c>
      <c r="I50" s="149"/>
      <c r="J50" s="196"/>
      <c r="K50" s="196"/>
      <c r="L50" s="212"/>
      <c r="M50" s="212"/>
      <c r="N50" s="208"/>
    </row>
    <row r="51" spans="2:14" ht="16.5" thickBot="1" x14ac:dyDescent="0.3">
      <c r="B51" s="362" t="s">
        <v>115</v>
      </c>
      <c r="C51" s="87"/>
      <c r="D51" s="87"/>
      <c r="E51" s="147"/>
      <c r="F51" s="148"/>
      <c r="G51" s="148"/>
      <c r="H51" s="230" t="s">
        <v>94</v>
      </c>
      <c r="I51" s="149"/>
      <c r="J51" s="220">
        <v>23000</v>
      </c>
      <c r="K51" s="220">
        <f>J51*125%</f>
        <v>28750</v>
      </c>
      <c r="L51" s="221" t="s">
        <v>49</v>
      </c>
      <c r="M51" s="221" t="s">
        <v>48</v>
      </c>
      <c r="N51" s="218" t="s">
        <v>60</v>
      </c>
    </row>
    <row r="52" spans="2:14" ht="17.25" thickTop="1" thickBot="1" x14ac:dyDescent="0.3">
      <c r="B52" s="129" t="s">
        <v>161</v>
      </c>
      <c r="C52" s="84"/>
      <c r="D52" s="84"/>
      <c r="E52" s="78"/>
      <c r="F52" s="79"/>
      <c r="G52" s="79"/>
      <c r="H52" s="227" t="s">
        <v>93</v>
      </c>
      <c r="I52" s="80"/>
      <c r="J52" s="220">
        <v>30500</v>
      </c>
      <c r="K52" s="220">
        <f>J52*125%</f>
        <v>38125</v>
      </c>
      <c r="L52" s="240" t="s">
        <v>49</v>
      </c>
      <c r="M52" s="240" t="s">
        <v>48</v>
      </c>
      <c r="N52" s="218" t="s">
        <v>60</v>
      </c>
    </row>
    <row r="53" spans="2:14" x14ac:dyDescent="0.25">
      <c r="B53" s="111"/>
      <c r="C53" s="83"/>
      <c r="D53" s="83"/>
      <c r="E53" s="60"/>
      <c r="F53" s="61"/>
      <c r="G53" s="61"/>
      <c r="H53" s="243" t="s">
        <v>157</v>
      </c>
      <c r="I53" s="28"/>
      <c r="J53" s="199">
        <v>17500</v>
      </c>
      <c r="K53" s="199">
        <f>J53*125%</f>
        <v>21875</v>
      </c>
      <c r="L53" s="213"/>
      <c r="M53" s="213"/>
      <c r="N53" s="201"/>
    </row>
    <row r="54" spans="2:14" ht="15.75" thickBot="1" x14ac:dyDescent="0.3">
      <c r="B54" s="123"/>
      <c r="C54" s="192"/>
      <c r="D54" s="192"/>
      <c r="E54" s="193"/>
      <c r="F54" s="244"/>
      <c r="G54" s="244"/>
      <c r="H54" s="197" t="s">
        <v>158</v>
      </c>
      <c r="I54" s="38"/>
      <c r="J54" s="152">
        <v>13000</v>
      </c>
      <c r="K54" s="152">
        <f>J54*125%</f>
        <v>16250</v>
      </c>
      <c r="L54" s="214"/>
      <c r="M54" s="214"/>
      <c r="N54" s="209"/>
    </row>
    <row r="55" spans="2:14" ht="23.25" customHeight="1" thickTop="1" thickBot="1" x14ac:dyDescent="0.3">
      <c r="B55" s="274" t="s">
        <v>116</v>
      </c>
      <c r="C55" s="284"/>
      <c r="D55" s="284"/>
      <c r="E55" s="276">
        <v>3224</v>
      </c>
      <c r="F55" s="277"/>
      <c r="G55" s="277"/>
      <c r="H55" s="285" t="s">
        <v>13</v>
      </c>
      <c r="I55" s="286" t="s">
        <v>45</v>
      </c>
      <c r="J55" s="287">
        <f>SUM(J56+J57+J58)</f>
        <v>4000</v>
      </c>
      <c r="K55" s="287">
        <f>SUM(K56+K57+K58)</f>
        <v>5000</v>
      </c>
      <c r="L55" s="282"/>
      <c r="M55" s="282"/>
      <c r="N55" s="283"/>
    </row>
    <row r="56" spans="2:14" ht="24.95" customHeight="1" x14ac:dyDescent="0.25">
      <c r="B56" s="100"/>
      <c r="C56" s="82"/>
      <c r="D56" s="82"/>
      <c r="E56" s="39"/>
      <c r="F56" s="40"/>
      <c r="G56" s="40"/>
      <c r="H56" s="161" t="s">
        <v>75</v>
      </c>
      <c r="I56" s="54"/>
      <c r="J56" s="154">
        <f>K56/125%</f>
        <v>3200</v>
      </c>
      <c r="K56" s="154">
        <v>4000</v>
      </c>
      <c r="L56" s="64" t="s">
        <v>49</v>
      </c>
      <c r="M56" s="64" t="s">
        <v>48</v>
      </c>
      <c r="N56" s="201" t="s">
        <v>164</v>
      </c>
    </row>
    <row r="57" spans="2:14" ht="24.95" customHeight="1" x14ac:dyDescent="0.25">
      <c r="B57" s="100"/>
      <c r="C57" s="9"/>
      <c r="D57" s="9"/>
      <c r="E57" s="12"/>
      <c r="F57" s="13"/>
      <c r="G57" s="13"/>
      <c r="H57" s="23" t="s">
        <v>14</v>
      </c>
      <c r="I57" s="23"/>
      <c r="J57" s="154"/>
      <c r="K57" s="156"/>
      <c r="L57" s="44" t="s">
        <v>49</v>
      </c>
      <c r="M57" s="44" t="s">
        <v>48</v>
      </c>
      <c r="N57" s="201" t="s">
        <v>164</v>
      </c>
    </row>
    <row r="58" spans="2:14" ht="24.95" customHeight="1" thickBot="1" x14ac:dyDescent="0.3">
      <c r="B58" s="111"/>
      <c r="C58" s="9"/>
      <c r="D58" s="9"/>
      <c r="E58" s="57"/>
      <c r="F58" s="55"/>
      <c r="G58" s="55"/>
      <c r="H58" s="58" t="s">
        <v>15</v>
      </c>
      <c r="I58" s="58"/>
      <c r="J58" s="154">
        <f>K58/125%</f>
        <v>800</v>
      </c>
      <c r="K58" s="157">
        <v>1000</v>
      </c>
      <c r="L58" s="56" t="s">
        <v>49</v>
      </c>
      <c r="M58" s="56" t="s">
        <v>48</v>
      </c>
      <c r="N58" s="201" t="s">
        <v>164</v>
      </c>
    </row>
    <row r="59" spans="2:14" ht="30.75" customHeight="1" thickTop="1" thickBot="1" x14ac:dyDescent="0.3">
      <c r="B59" s="274" t="s">
        <v>117</v>
      </c>
      <c r="C59" s="288"/>
      <c r="D59" s="288"/>
      <c r="E59" s="276">
        <v>3225</v>
      </c>
      <c r="F59" s="289"/>
      <c r="G59" s="289"/>
      <c r="H59" s="290" t="s">
        <v>67</v>
      </c>
      <c r="I59" s="291" t="s">
        <v>77</v>
      </c>
      <c r="J59" s="292">
        <f>K59/125%</f>
        <v>4000</v>
      </c>
      <c r="K59" s="292">
        <v>5000</v>
      </c>
      <c r="L59" s="293" t="s">
        <v>49</v>
      </c>
      <c r="M59" s="293" t="s">
        <v>48</v>
      </c>
      <c r="N59" s="324" t="s">
        <v>164</v>
      </c>
    </row>
    <row r="60" spans="2:14" ht="18.75" customHeight="1" thickBot="1" x14ac:dyDescent="0.3">
      <c r="B60" s="376"/>
      <c r="C60" s="140"/>
      <c r="D60" s="140"/>
      <c r="E60" s="141"/>
      <c r="F60" s="142"/>
      <c r="G60" s="142"/>
      <c r="H60" s="143"/>
      <c r="I60" s="144"/>
      <c r="J60" s="145"/>
      <c r="K60" s="145"/>
      <c r="L60" s="146"/>
      <c r="M60" s="146"/>
      <c r="N60" s="343"/>
    </row>
    <row r="61" spans="2:14" ht="39" thickTop="1" thickBot="1" x14ac:dyDescent="0.3">
      <c r="B61" s="274" t="s">
        <v>130</v>
      </c>
      <c r="C61" s="275"/>
      <c r="D61" s="275"/>
      <c r="E61" s="276">
        <v>3231</v>
      </c>
      <c r="F61" s="277"/>
      <c r="G61" s="277"/>
      <c r="H61" s="278" t="s">
        <v>17</v>
      </c>
      <c r="I61" s="294" t="s">
        <v>77</v>
      </c>
      <c r="J61" s="287">
        <f>SUM(J63:J66)</f>
        <v>299200</v>
      </c>
      <c r="K61" s="287">
        <f>SUM(K63:K66)</f>
        <v>374000</v>
      </c>
      <c r="L61" s="295"/>
      <c r="M61" s="295"/>
      <c r="N61" s="296"/>
    </row>
    <row r="62" spans="2:14" x14ac:dyDescent="0.25">
      <c r="B62" s="100"/>
      <c r="C62" s="9"/>
      <c r="D62" s="9"/>
      <c r="E62" s="51"/>
      <c r="F62" s="59"/>
      <c r="G62" s="59"/>
      <c r="H62" s="153" t="s">
        <v>19</v>
      </c>
      <c r="I62" s="54"/>
      <c r="J62" s="162"/>
      <c r="K62" s="162"/>
      <c r="L62" s="43"/>
      <c r="M62" s="43"/>
      <c r="N62" s="106"/>
    </row>
    <row r="63" spans="2:14" ht="25.5" x14ac:dyDescent="0.25">
      <c r="B63" s="100"/>
      <c r="C63" s="9"/>
      <c r="D63" s="9"/>
      <c r="E63" s="9"/>
      <c r="F63" s="14"/>
      <c r="G63" s="14"/>
      <c r="H63" s="23" t="s">
        <v>21</v>
      </c>
      <c r="I63" s="48"/>
      <c r="J63" s="156"/>
      <c r="K63" s="156"/>
      <c r="L63" s="44"/>
      <c r="M63" s="44"/>
      <c r="N63" s="252" t="s">
        <v>56</v>
      </c>
    </row>
    <row r="64" spans="2:14" x14ac:dyDescent="0.25">
      <c r="B64" s="100"/>
      <c r="C64" s="9"/>
      <c r="D64" s="9"/>
      <c r="E64" s="9"/>
      <c r="F64" s="14"/>
      <c r="G64" s="14"/>
      <c r="H64" s="23" t="s">
        <v>23</v>
      </c>
      <c r="I64" s="48"/>
      <c r="J64" s="156"/>
      <c r="K64" s="156"/>
      <c r="L64" s="44" t="s">
        <v>49</v>
      </c>
      <c r="M64" s="44" t="s">
        <v>48</v>
      </c>
      <c r="N64" s="114"/>
    </row>
    <row r="65" spans="2:14" x14ac:dyDescent="0.25">
      <c r="B65" s="100"/>
      <c r="C65" s="9"/>
      <c r="D65" s="9"/>
      <c r="E65" s="10"/>
      <c r="F65" s="11"/>
      <c r="G65" s="11"/>
      <c r="H65" s="155" t="s">
        <v>24</v>
      </c>
      <c r="I65" s="5"/>
      <c r="J65" s="156">
        <f>K65/125%</f>
        <v>3200</v>
      </c>
      <c r="K65" s="156">
        <v>4000</v>
      </c>
      <c r="L65" s="44" t="s">
        <v>49</v>
      </c>
      <c r="M65" s="44" t="s">
        <v>48</v>
      </c>
      <c r="N65" s="114" t="s">
        <v>61</v>
      </c>
    </row>
    <row r="66" spans="2:14" ht="15.75" thickBot="1" x14ac:dyDescent="0.3">
      <c r="B66" s="100"/>
      <c r="C66" s="9"/>
      <c r="D66" s="9"/>
      <c r="E66" s="17"/>
      <c r="F66" s="18"/>
      <c r="G66" s="18"/>
      <c r="H66" s="163" t="s">
        <v>76</v>
      </c>
      <c r="I66" s="49"/>
      <c r="J66" s="164">
        <f>K66/125%</f>
        <v>296000</v>
      </c>
      <c r="K66" s="164">
        <v>370000</v>
      </c>
      <c r="L66" s="50"/>
      <c r="M66" s="50"/>
      <c r="N66" s="115"/>
    </row>
    <row r="67" spans="2:14" ht="39" thickTop="1" thickBot="1" x14ac:dyDescent="0.3">
      <c r="B67" s="271" t="s">
        <v>119</v>
      </c>
      <c r="C67" s="275"/>
      <c r="D67" s="275"/>
      <c r="E67" s="276">
        <v>3232</v>
      </c>
      <c r="F67" s="277"/>
      <c r="G67" s="277"/>
      <c r="H67" s="278" t="s">
        <v>25</v>
      </c>
      <c r="I67" s="294" t="s">
        <v>77</v>
      </c>
      <c r="J67" s="287">
        <f>SUM(J69:J70)</f>
        <v>14400</v>
      </c>
      <c r="K67" s="287">
        <f>SUM(K69:K70)</f>
        <v>18000</v>
      </c>
      <c r="L67" s="282"/>
      <c r="M67" s="282"/>
      <c r="N67" s="283"/>
    </row>
    <row r="68" spans="2:14" ht="30" x14ac:dyDescent="0.25">
      <c r="B68" s="128"/>
      <c r="C68" s="1"/>
      <c r="D68" s="1"/>
      <c r="E68" s="20"/>
      <c r="F68" s="27"/>
      <c r="G68" s="27"/>
      <c r="H68" s="52" t="s">
        <v>26</v>
      </c>
      <c r="I68" s="54"/>
      <c r="J68" s="27"/>
      <c r="K68" s="27"/>
      <c r="L68" s="53"/>
      <c r="M68" s="53"/>
      <c r="N68" s="116"/>
    </row>
    <row r="69" spans="2:14" x14ac:dyDescent="0.25">
      <c r="B69" s="101"/>
      <c r="C69" s="9"/>
      <c r="D69" s="16"/>
      <c r="E69" s="130"/>
      <c r="F69" s="13"/>
      <c r="G69" s="13"/>
      <c r="H69" s="165" t="s">
        <v>78</v>
      </c>
      <c r="I69" s="2"/>
      <c r="J69" s="166">
        <f>K69/125%</f>
        <v>8000</v>
      </c>
      <c r="K69" s="166">
        <v>10000</v>
      </c>
      <c r="L69" s="44" t="s">
        <v>49</v>
      </c>
      <c r="M69" s="44" t="s">
        <v>48</v>
      </c>
      <c r="N69" s="203" t="s">
        <v>61</v>
      </c>
    </row>
    <row r="70" spans="2:14" ht="15.75" thickBot="1" x14ac:dyDescent="0.3">
      <c r="B70" s="109"/>
      <c r="C70" s="9"/>
      <c r="D70" s="16"/>
      <c r="E70" s="131"/>
      <c r="F70" s="55"/>
      <c r="G70" s="55"/>
      <c r="H70" s="58" t="s">
        <v>57</v>
      </c>
      <c r="I70" s="19"/>
      <c r="J70" s="167">
        <f>K70/125%</f>
        <v>6400</v>
      </c>
      <c r="K70" s="167">
        <v>8000</v>
      </c>
      <c r="L70" s="56"/>
      <c r="M70" s="56"/>
      <c r="N70" s="107"/>
    </row>
    <row r="71" spans="2:14" ht="25.5" thickTop="1" thickBot="1" x14ac:dyDescent="0.3">
      <c r="B71" s="271" t="s">
        <v>118</v>
      </c>
      <c r="C71" s="275"/>
      <c r="D71" s="275"/>
      <c r="E71" s="276">
        <v>3233</v>
      </c>
      <c r="F71" s="277"/>
      <c r="G71" s="277"/>
      <c r="H71" s="278" t="s">
        <v>27</v>
      </c>
      <c r="I71" s="291" t="s">
        <v>55</v>
      </c>
      <c r="J71" s="287">
        <v>1500</v>
      </c>
      <c r="K71" s="287">
        <v>1500</v>
      </c>
      <c r="L71" s="282"/>
      <c r="M71" s="282"/>
      <c r="N71" s="283"/>
    </row>
    <row r="72" spans="2:14" ht="15.75" thickBot="1" x14ac:dyDescent="0.3">
      <c r="B72" s="129"/>
      <c r="C72" s="9"/>
      <c r="D72" s="9"/>
      <c r="E72" s="60"/>
      <c r="F72" s="61"/>
      <c r="G72" s="61"/>
      <c r="H72" s="158" t="s">
        <v>58</v>
      </c>
      <c r="I72" s="29"/>
      <c r="J72" s="160">
        <f>K72/125%</f>
        <v>1200</v>
      </c>
      <c r="K72" s="160">
        <v>1500</v>
      </c>
      <c r="L72" s="62" t="s">
        <v>49</v>
      </c>
      <c r="M72" s="62" t="s">
        <v>48</v>
      </c>
      <c r="N72" s="253" t="s">
        <v>61</v>
      </c>
    </row>
    <row r="73" spans="2:14" ht="24.75" thickBot="1" x14ac:dyDescent="0.3">
      <c r="B73" s="297" t="s">
        <v>120</v>
      </c>
      <c r="C73" s="275"/>
      <c r="D73" s="275"/>
      <c r="E73" s="298">
        <v>3234</v>
      </c>
      <c r="F73" s="299"/>
      <c r="G73" s="299"/>
      <c r="H73" s="300" t="s">
        <v>28</v>
      </c>
      <c r="I73" s="301" t="s">
        <v>55</v>
      </c>
      <c r="J73" s="302">
        <f>J74+J75</f>
        <v>48800</v>
      </c>
      <c r="K73" s="302">
        <f>K74+K75</f>
        <v>61000</v>
      </c>
      <c r="L73" s="303"/>
      <c r="M73" s="303"/>
      <c r="N73" s="304"/>
    </row>
    <row r="74" spans="2:14" x14ac:dyDescent="0.25">
      <c r="B74" s="100"/>
      <c r="C74" s="12"/>
      <c r="D74" s="12"/>
      <c r="E74" s="39"/>
      <c r="F74" s="40"/>
      <c r="G74" s="40"/>
      <c r="H74" s="168" t="s">
        <v>29</v>
      </c>
      <c r="I74" s="28"/>
      <c r="J74" s="154">
        <f>K74/125%</f>
        <v>24000</v>
      </c>
      <c r="K74" s="154">
        <v>30000</v>
      </c>
      <c r="L74" s="425"/>
      <c r="M74" s="425"/>
      <c r="N74" s="426"/>
    </row>
    <row r="75" spans="2:14" ht="15.75" thickBot="1" x14ac:dyDescent="0.3">
      <c r="B75" s="109"/>
      <c r="C75" s="12"/>
      <c r="D75" s="12"/>
      <c r="E75" s="57"/>
      <c r="F75" s="55"/>
      <c r="G75" s="55"/>
      <c r="H75" s="169" t="s">
        <v>30</v>
      </c>
      <c r="I75" s="19"/>
      <c r="J75" s="157">
        <f>K75/125%</f>
        <v>24800</v>
      </c>
      <c r="K75" s="157">
        <v>31000</v>
      </c>
      <c r="L75" s="63"/>
      <c r="M75" s="63"/>
      <c r="N75" s="117"/>
    </row>
    <row r="76" spans="2:14" ht="38.25" thickBot="1" x14ac:dyDescent="0.3">
      <c r="B76" s="297" t="s">
        <v>121</v>
      </c>
      <c r="C76" s="275"/>
      <c r="D76" s="275"/>
      <c r="E76" s="298">
        <v>3236</v>
      </c>
      <c r="F76" s="299"/>
      <c r="G76" s="299"/>
      <c r="H76" s="300" t="s">
        <v>31</v>
      </c>
      <c r="I76" s="301" t="s">
        <v>55</v>
      </c>
      <c r="J76" s="302">
        <f>J77</f>
        <v>11200</v>
      </c>
      <c r="K76" s="302">
        <f>K77</f>
        <v>14000</v>
      </c>
      <c r="L76" s="305"/>
      <c r="M76" s="305"/>
      <c r="N76" s="306"/>
    </row>
    <row r="77" spans="2:14" ht="23.25" thickBot="1" x14ac:dyDescent="0.3">
      <c r="B77" s="110"/>
      <c r="C77" s="12"/>
      <c r="D77" s="12"/>
      <c r="E77" s="60"/>
      <c r="F77" s="61"/>
      <c r="G77" s="61"/>
      <c r="H77" s="158" t="s">
        <v>106</v>
      </c>
      <c r="I77" s="29"/>
      <c r="J77" s="159">
        <f>K77/125%</f>
        <v>11200</v>
      </c>
      <c r="K77" s="159">
        <v>14000</v>
      </c>
      <c r="L77" s="65" t="s">
        <v>49</v>
      </c>
      <c r="M77" s="65" t="s">
        <v>48</v>
      </c>
      <c r="N77" s="118" t="s">
        <v>61</v>
      </c>
    </row>
    <row r="78" spans="2:14" ht="25.5" thickTop="1" thickBot="1" x14ac:dyDescent="0.3">
      <c r="B78" s="274" t="s">
        <v>122</v>
      </c>
      <c r="C78" s="275"/>
      <c r="D78" s="275"/>
      <c r="E78" s="276">
        <v>3237</v>
      </c>
      <c r="F78" s="277"/>
      <c r="G78" s="277"/>
      <c r="H78" s="278" t="s">
        <v>32</v>
      </c>
      <c r="I78" s="291" t="s">
        <v>77</v>
      </c>
      <c r="J78" s="287">
        <f>J79+J80+J81</f>
        <v>16000</v>
      </c>
      <c r="K78" s="287">
        <f>K79+K80+K81</f>
        <v>20000</v>
      </c>
      <c r="L78" s="307"/>
      <c r="M78" s="307"/>
      <c r="N78" s="308"/>
    </row>
    <row r="79" spans="2:14" x14ac:dyDescent="0.25">
      <c r="B79" s="100"/>
      <c r="C79" s="12"/>
      <c r="D79" s="12"/>
      <c r="E79" s="39"/>
      <c r="F79" s="40"/>
      <c r="G79" s="40"/>
      <c r="H79" s="153" t="s">
        <v>33</v>
      </c>
      <c r="I79" s="28"/>
      <c r="J79" s="170"/>
      <c r="K79" s="170"/>
      <c r="L79" s="66"/>
      <c r="M79" s="66"/>
      <c r="N79" s="119" t="s">
        <v>62</v>
      </c>
    </row>
    <row r="80" spans="2:14" x14ac:dyDescent="0.25">
      <c r="B80" s="101"/>
      <c r="C80" s="15"/>
      <c r="D80" s="15"/>
      <c r="E80" s="10"/>
      <c r="F80" s="11"/>
      <c r="G80" s="11"/>
      <c r="H80" s="155" t="s">
        <v>34</v>
      </c>
      <c r="I80" s="6"/>
      <c r="J80" s="171">
        <f>K80/125%</f>
        <v>800</v>
      </c>
      <c r="K80" s="171">
        <v>1000</v>
      </c>
      <c r="L80" s="45"/>
      <c r="M80" s="45"/>
      <c r="N80" s="120" t="s">
        <v>62</v>
      </c>
    </row>
    <row r="81" spans="2:14" ht="15.75" thickBot="1" x14ac:dyDescent="0.3">
      <c r="B81" s="188"/>
      <c r="C81" s="189"/>
      <c r="D81" s="189"/>
      <c r="E81" s="190"/>
      <c r="F81" s="18"/>
      <c r="G81" s="18"/>
      <c r="H81" s="163" t="s">
        <v>79</v>
      </c>
      <c r="I81" s="67"/>
      <c r="J81" s="164">
        <f>K81/125%</f>
        <v>15200</v>
      </c>
      <c r="K81" s="164">
        <v>19000</v>
      </c>
      <c r="L81" s="50"/>
      <c r="M81" s="50"/>
      <c r="N81" s="121"/>
    </row>
    <row r="82" spans="2:14" ht="25.5" thickTop="1" thickBot="1" x14ac:dyDescent="0.3">
      <c r="B82" s="274" t="s">
        <v>123</v>
      </c>
      <c r="C82" s="275"/>
      <c r="D82" s="275"/>
      <c r="E82" s="276">
        <v>3238</v>
      </c>
      <c r="F82" s="277"/>
      <c r="G82" s="277"/>
      <c r="H82" s="278" t="s">
        <v>35</v>
      </c>
      <c r="I82" s="294" t="s">
        <v>77</v>
      </c>
      <c r="J82" s="287">
        <f>J83</f>
        <v>16000</v>
      </c>
      <c r="K82" s="287">
        <f>K83</f>
        <v>20000</v>
      </c>
      <c r="L82" s="273" t="s">
        <v>49</v>
      </c>
      <c r="M82" s="273" t="s">
        <v>48</v>
      </c>
      <c r="N82" s="324" t="s">
        <v>61</v>
      </c>
    </row>
    <row r="83" spans="2:14" ht="23.25" thickBot="1" x14ac:dyDescent="0.3">
      <c r="B83" s="110"/>
      <c r="C83" s="15"/>
      <c r="D83" s="15"/>
      <c r="E83" s="17"/>
      <c r="F83" s="18"/>
      <c r="G83" s="18"/>
      <c r="H83" s="58" t="s">
        <v>81</v>
      </c>
      <c r="I83" s="69"/>
      <c r="J83" s="172">
        <f>K83/125%</f>
        <v>16000</v>
      </c>
      <c r="K83" s="224">
        <v>20000</v>
      </c>
      <c r="L83" s="85"/>
      <c r="M83" s="85"/>
      <c r="N83" s="113"/>
    </row>
    <row r="84" spans="2:14" ht="25.5" thickTop="1" thickBot="1" x14ac:dyDescent="0.3">
      <c r="B84" s="271" t="s">
        <v>124</v>
      </c>
      <c r="C84" s="380"/>
      <c r="D84" s="380"/>
      <c r="E84" s="381">
        <v>3239</v>
      </c>
      <c r="F84" s="382"/>
      <c r="G84" s="382"/>
      <c r="H84" s="383" t="s">
        <v>36</v>
      </c>
      <c r="I84" s="367" t="s">
        <v>77</v>
      </c>
      <c r="J84" s="384">
        <f>SUM(J85:J87)</f>
        <v>6240</v>
      </c>
      <c r="K84" s="384">
        <f>SUM(K85:K87)</f>
        <v>7800</v>
      </c>
      <c r="L84" s="309" t="s">
        <v>49</v>
      </c>
      <c r="M84" s="273" t="s">
        <v>48</v>
      </c>
      <c r="N84" s="385"/>
    </row>
    <row r="85" spans="2:14" ht="14.45" customHeight="1" x14ac:dyDescent="0.25">
      <c r="B85" s="128"/>
      <c r="C85" s="372"/>
      <c r="D85" s="372"/>
      <c r="E85" s="386"/>
      <c r="F85" s="387"/>
      <c r="G85" s="387"/>
      <c r="H85" s="32" t="s">
        <v>80</v>
      </c>
      <c r="I85" s="388"/>
      <c r="J85" s="150">
        <f>K85/125%</f>
        <v>1840</v>
      </c>
      <c r="K85" s="150">
        <v>2300</v>
      </c>
      <c r="L85" s="46"/>
      <c r="M85" s="374"/>
      <c r="N85" s="207" t="s">
        <v>61</v>
      </c>
    </row>
    <row r="86" spans="2:14" ht="14.45" customHeight="1" x14ac:dyDescent="0.25">
      <c r="B86" s="101"/>
      <c r="C86" s="15"/>
      <c r="D86" s="15"/>
      <c r="E86" s="10"/>
      <c r="F86" s="11"/>
      <c r="G86" s="11"/>
      <c r="H86" s="23" t="s">
        <v>82</v>
      </c>
      <c r="I86" s="2"/>
      <c r="J86" s="156">
        <f>K86/125%</f>
        <v>4400</v>
      </c>
      <c r="K86" s="156">
        <v>5500</v>
      </c>
      <c r="L86" s="44"/>
      <c r="M86" s="8"/>
      <c r="N86" s="203" t="s">
        <v>61</v>
      </c>
    </row>
    <row r="87" spans="2:14" ht="24.75" customHeight="1" thickBot="1" x14ac:dyDescent="0.3">
      <c r="B87" s="389"/>
      <c r="C87" s="390"/>
      <c r="D87" s="390"/>
      <c r="E87" s="391"/>
      <c r="F87" s="392"/>
      <c r="G87" s="392"/>
      <c r="H87" s="393" t="s">
        <v>85</v>
      </c>
      <c r="I87" s="394"/>
      <c r="J87" s="226">
        <v>0</v>
      </c>
      <c r="K87" s="226">
        <v>0</v>
      </c>
      <c r="L87" s="395"/>
      <c r="M87" s="396"/>
      <c r="N87" s="397" t="s">
        <v>56</v>
      </c>
    </row>
    <row r="88" spans="2:14" ht="25.5" hidden="1" customHeight="1" thickBot="1" x14ac:dyDescent="0.3">
      <c r="B88" s="398"/>
      <c r="C88" s="399"/>
      <c r="D88" s="399"/>
      <c r="E88" s="400"/>
      <c r="F88" s="401"/>
      <c r="G88" s="401"/>
      <c r="H88" s="402"/>
      <c r="I88" s="403"/>
      <c r="J88" s="404"/>
      <c r="K88" s="404"/>
      <c r="L88" s="405"/>
      <c r="M88" s="406"/>
      <c r="N88" s="407"/>
    </row>
    <row r="89" spans="2:14" ht="24" customHeight="1" thickTop="1" thickBot="1" x14ac:dyDescent="0.3">
      <c r="B89" s="377" t="s">
        <v>125</v>
      </c>
      <c r="C89" s="363"/>
      <c r="D89" s="363"/>
      <c r="E89" s="364">
        <v>3235</v>
      </c>
      <c r="F89" s="365"/>
      <c r="G89" s="365"/>
      <c r="H89" s="366" t="s">
        <v>132</v>
      </c>
      <c r="I89" s="367" t="s">
        <v>45</v>
      </c>
      <c r="J89" s="368">
        <f>J90+J91+J92</f>
        <v>14000</v>
      </c>
      <c r="K89" s="368">
        <f>K90+K91+K92</f>
        <v>17500</v>
      </c>
      <c r="L89" s="369"/>
      <c r="M89" s="370"/>
      <c r="N89" s="371"/>
    </row>
    <row r="90" spans="2:14" ht="14.45" customHeight="1" x14ac:dyDescent="0.25">
      <c r="B90" s="128"/>
      <c r="C90" s="372"/>
      <c r="D90" s="372"/>
      <c r="E90" s="20"/>
      <c r="F90" s="21"/>
      <c r="G90" s="21"/>
      <c r="H90" s="32" t="s">
        <v>83</v>
      </c>
      <c r="I90" s="22"/>
      <c r="J90" s="373">
        <f>K90/125%</f>
        <v>3200</v>
      </c>
      <c r="K90" s="373">
        <v>4000</v>
      </c>
      <c r="L90" s="46"/>
      <c r="M90" s="374"/>
      <c r="N90" s="375"/>
    </row>
    <row r="91" spans="2:14" ht="14.45" customHeight="1" x14ac:dyDescent="0.25">
      <c r="B91" s="101"/>
      <c r="C91" s="15"/>
      <c r="D91" s="15"/>
      <c r="E91" s="10"/>
      <c r="F91" s="11"/>
      <c r="G91" s="11"/>
      <c r="H91" s="23" t="s">
        <v>133</v>
      </c>
      <c r="I91" s="2"/>
      <c r="J91" s="26">
        <f>K91/125%</f>
        <v>10400</v>
      </c>
      <c r="K91" s="26">
        <v>13000</v>
      </c>
      <c r="L91" s="44"/>
      <c r="M91" s="8"/>
      <c r="N91" s="112"/>
    </row>
    <row r="92" spans="2:14" ht="14.45" customHeight="1" thickBot="1" x14ac:dyDescent="0.3">
      <c r="B92" s="109"/>
      <c r="C92" s="15"/>
      <c r="D92" s="15"/>
      <c r="E92" s="36"/>
      <c r="F92" s="37"/>
      <c r="G92" s="37"/>
      <c r="H92" s="231" t="s">
        <v>84</v>
      </c>
      <c r="I92" s="232"/>
      <c r="J92" s="233">
        <f>K92/125%</f>
        <v>400</v>
      </c>
      <c r="K92" s="233">
        <v>500</v>
      </c>
      <c r="L92" s="234"/>
      <c r="M92" s="234"/>
      <c r="N92" s="235"/>
    </row>
    <row r="93" spans="2:14" ht="20.25" thickTop="1" thickBot="1" x14ac:dyDescent="0.35">
      <c r="B93" s="274" t="s">
        <v>126</v>
      </c>
      <c r="C93" s="311"/>
      <c r="D93" s="311"/>
      <c r="E93" s="276">
        <v>3291</v>
      </c>
      <c r="F93" s="312"/>
      <c r="G93" s="312"/>
      <c r="H93" s="313" t="s">
        <v>86</v>
      </c>
      <c r="I93" s="314"/>
      <c r="J93" s="315">
        <f>J94</f>
        <v>30000</v>
      </c>
      <c r="K93" s="315">
        <f>K94</f>
        <v>30000</v>
      </c>
      <c r="L93" s="307"/>
      <c r="M93" s="307"/>
      <c r="N93" s="310"/>
    </row>
    <row r="94" spans="2:14" ht="15.75" thickBot="1" x14ac:dyDescent="0.3">
      <c r="B94" s="110"/>
      <c r="C94" s="15"/>
      <c r="D94" s="15"/>
      <c r="E94" s="70"/>
      <c r="F94" s="71"/>
      <c r="G94" s="71"/>
      <c r="H94" s="73" t="s">
        <v>87</v>
      </c>
      <c r="I94" s="74"/>
      <c r="J94" s="125">
        <v>30000</v>
      </c>
      <c r="K94" s="125">
        <v>30000</v>
      </c>
      <c r="L94" s="72"/>
      <c r="M94" s="72"/>
      <c r="N94" s="118"/>
    </row>
    <row r="95" spans="2:14" ht="25.5" thickTop="1" thickBot="1" x14ac:dyDescent="0.3">
      <c r="B95" s="274" t="s">
        <v>127</v>
      </c>
      <c r="C95" s="275"/>
      <c r="D95" s="275"/>
      <c r="E95" s="276">
        <v>3292</v>
      </c>
      <c r="F95" s="277"/>
      <c r="G95" s="277"/>
      <c r="H95" s="316" t="s">
        <v>37</v>
      </c>
      <c r="I95" s="317" t="s">
        <v>45</v>
      </c>
      <c r="J95" s="318">
        <f>J96+J97</f>
        <v>800</v>
      </c>
      <c r="K95" s="318">
        <f>K96+K97</f>
        <v>1000</v>
      </c>
      <c r="L95" s="307"/>
      <c r="M95" s="307"/>
      <c r="N95" s="308"/>
    </row>
    <row r="96" spans="2:14" x14ac:dyDescent="0.25">
      <c r="B96" s="100"/>
      <c r="C96" s="15"/>
      <c r="D96" s="15"/>
      <c r="E96" s="39"/>
      <c r="F96" s="40"/>
      <c r="G96" s="40"/>
      <c r="H96" s="161" t="s">
        <v>88</v>
      </c>
      <c r="I96" s="174"/>
      <c r="J96" s="175">
        <f>K96/125%</f>
        <v>400</v>
      </c>
      <c r="K96" s="175">
        <v>500</v>
      </c>
      <c r="L96" s="43"/>
      <c r="M96" s="43"/>
      <c r="N96" s="106"/>
    </row>
    <row r="97" spans="2:19" ht="15.75" thickBot="1" x14ac:dyDescent="0.3">
      <c r="B97" s="109"/>
      <c r="C97" s="88"/>
      <c r="D97" s="88"/>
      <c r="E97" s="60"/>
      <c r="F97" s="61"/>
      <c r="G97" s="61"/>
      <c r="H97" s="158" t="s">
        <v>131</v>
      </c>
      <c r="I97" s="176"/>
      <c r="J97" s="160">
        <f>K97/125%</f>
        <v>400</v>
      </c>
      <c r="K97" s="160">
        <v>500</v>
      </c>
      <c r="L97" s="89"/>
      <c r="M97" s="89"/>
      <c r="N97" s="108"/>
    </row>
    <row r="98" spans="2:19" ht="20.25" thickTop="1" thickBot="1" x14ac:dyDescent="0.35">
      <c r="B98" s="274" t="s">
        <v>128</v>
      </c>
      <c r="C98" s="319"/>
      <c r="D98" s="319"/>
      <c r="E98" s="276">
        <v>3294</v>
      </c>
      <c r="F98" s="320"/>
      <c r="G98" s="320"/>
      <c r="H98" s="290" t="s">
        <v>97</v>
      </c>
      <c r="I98" s="321"/>
      <c r="J98" s="292">
        <f>J99</f>
        <v>1000</v>
      </c>
      <c r="K98" s="292">
        <f>K99</f>
        <v>1000</v>
      </c>
      <c r="L98" s="322"/>
      <c r="M98" s="322"/>
      <c r="N98" s="308"/>
    </row>
    <row r="99" spans="2:19" ht="15.75" thickBot="1" x14ac:dyDescent="0.3">
      <c r="B99" s="183"/>
      <c r="C99" s="184"/>
      <c r="D99" s="184"/>
      <c r="E99" s="185"/>
      <c r="F99" s="61"/>
      <c r="G99" s="61"/>
      <c r="H99" s="158" t="s">
        <v>98</v>
      </c>
      <c r="I99" s="173"/>
      <c r="J99" s="160">
        <v>1000</v>
      </c>
      <c r="K99" s="160">
        <v>1000</v>
      </c>
      <c r="L99" s="93"/>
      <c r="M99" s="93"/>
      <c r="N99" s="122"/>
    </row>
    <row r="100" spans="2:19" ht="39" thickTop="1" thickBot="1" x14ac:dyDescent="0.3">
      <c r="B100" s="274" t="s">
        <v>16</v>
      </c>
      <c r="C100" s="319"/>
      <c r="D100" s="319"/>
      <c r="E100" s="276">
        <v>3299</v>
      </c>
      <c r="F100" s="320"/>
      <c r="G100" s="320"/>
      <c r="H100" s="278" t="s">
        <v>64</v>
      </c>
      <c r="I100" s="323" t="s">
        <v>45</v>
      </c>
      <c r="J100" s="292">
        <f>J101+J102</f>
        <v>40000</v>
      </c>
      <c r="K100" s="292">
        <f>K101+K102</f>
        <v>40000</v>
      </c>
      <c r="L100" s="293" t="s">
        <v>49</v>
      </c>
      <c r="M100" s="293" t="s">
        <v>48</v>
      </c>
      <c r="N100" s="324" t="s">
        <v>61</v>
      </c>
    </row>
    <row r="101" spans="2:19" ht="22.5" x14ac:dyDescent="0.25">
      <c r="B101" s="100"/>
      <c r="C101" s="90"/>
      <c r="D101" s="90"/>
      <c r="E101" s="39"/>
      <c r="F101" s="40"/>
      <c r="G101" s="40"/>
      <c r="H101" s="161" t="s">
        <v>99</v>
      </c>
      <c r="I101" s="29"/>
      <c r="J101" s="175"/>
      <c r="K101" s="175"/>
      <c r="L101" s="68"/>
      <c r="M101" s="68"/>
      <c r="N101" s="106"/>
      <c r="S101" s="94"/>
    </row>
    <row r="102" spans="2:19" ht="28.5" customHeight="1" thickBot="1" x14ac:dyDescent="0.3">
      <c r="B102" s="111"/>
      <c r="C102" s="91"/>
      <c r="D102" s="91"/>
      <c r="E102" s="60"/>
      <c r="F102" s="61"/>
      <c r="G102" s="61"/>
      <c r="H102" s="158" t="s">
        <v>100</v>
      </c>
      <c r="I102" s="92" t="s">
        <v>45</v>
      </c>
      <c r="J102" s="160">
        <v>40000</v>
      </c>
      <c r="K102" s="160">
        <v>40000</v>
      </c>
      <c r="L102" s="124" t="s">
        <v>101</v>
      </c>
      <c r="M102" s="72"/>
      <c r="N102" s="108"/>
    </row>
    <row r="103" spans="2:19" ht="25.5" thickTop="1" thickBot="1" x14ac:dyDescent="0.3">
      <c r="B103" s="325" t="s">
        <v>18</v>
      </c>
      <c r="C103" s="326"/>
      <c r="D103" s="326"/>
      <c r="E103" s="276">
        <v>3431</v>
      </c>
      <c r="F103" s="289"/>
      <c r="G103" s="289"/>
      <c r="H103" s="278" t="s">
        <v>65</v>
      </c>
      <c r="I103" s="291" t="s">
        <v>45</v>
      </c>
      <c r="J103" s="272">
        <f>J104</f>
        <v>4000</v>
      </c>
      <c r="K103" s="272">
        <f>K104</f>
        <v>5000</v>
      </c>
      <c r="L103" s="327"/>
      <c r="M103" s="327"/>
      <c r="N103" s="328"/>
    </row>
    <row r="104" spans="2:19" ht="15.75" thickBot="1" x14ac:dyDescent="0.3">
      <c r="B104" s="111"/>
      <c r="C104" s="91"/>
      <c r="D104" s="91"/>
      <c r="E104" s="60">
        <v>3431</v>
      </c>
      <c r="F104" s="61"/>
      <c r="G104" s="61"/>
      <c r="H104" s="29" t="s">
        <v>66</v>
      </c>
      <c r="I104" s="29"/>
      <c r="J104" s="177">
        <f>K104/125%</f>
        <v>4000</v>
      </c>
      <c r="K104" s="177">
        <v>5000</v>
      </c>
      <c r="L104" s="132" t="s">
        <v>49</v>
      </c>
      <c r="M104" s="133"/>
      <c r="N104" s="134"/>
    </row>
    <row r="105" spans="2:19" ht="39" thickTop="1" thickBot="1" x14ac:dyDescent="0.3">
      <c r="B105" s="274" t="s">
        <v>20</v>
      </c>
      <c r="C105" s="329"/>
      <c r="D105" s="329"/>
      <c r="E105" s="285">
        <v>42</v>
      </c>
      <c r="F105" s="330"/>
      <c r="G105" s="330"/>
      <c r="H105" s="278" t="s">
        <v>38</v>
      </c>
      <c r="I105" s="331"/>
      <c r="J105" s="332">
        <v>1200</v>
      </c>
      <c r="K105" s="332">
        <v>1200</v>
      </c>
      <c r="L105" s="329"/>
      <c r="M105" s="329"/>
      <c r="N105" s="333"/>
    </row>
    <row r="106" spans="2:19" ht="27" customHeight="1" thickBot="1" x14ac:dyDescent="0.3">
      <c r="B106" s="111"/>
      <c r="C106" s="135"/>
      <c r="D106" s="135"/>
      <c r="E106" s="136"/>
      <c r="F106" s="137"/>
      <c r="G106" s="137"/>
      <c r="H106" s="180" t="s">
        <v>39</v>
      </c>
      <c r="I106" s="181" t="s">
        <v>102</v>
      </c>
      <c r="J106" s="178">
        <v>1200</v>
      </c>
      <c r="K106" s="178">
        <v>1200</v>
      </c>
      <c r="L106" s="65" t="s">
        <v>49</v>
      </c>
      <c r="M106" s="65" t="s">
        <v>48</v>
      </c>
      <c r="N106" s="108"/>
    </row>
    <row r="107" spans="2:19" ht="25.5" thickTop="1" thickBot="1" x14ac:dyDescent="0.3">
      <c r="B107" s="334" t="s">
        <v>22</v>
      </c>
      <c r="C107" s="335"/>
      <c r="D107" s="335"/>
      <c r="E107" s="336">
        <v>3811</v>
      </c>
      <c r="F107" s="337"/>
      <c r="G107" s="337"/>
      <c r="H107" s="338" t="s">
        <v>40</v>
      </c>
      <c r="I107" s="339" t="s">
        <v>45</v>
      </c>
      <c r="J107" s="340">
        <v>20000</v>
      </c>
      <c r="K107" s="340">
        <v>20000</v>
      </c>
      <c r="L107" s="341"/>
      <c r="M107" s="341"/>
      <c r="N107" s="342"/>
    </row>
    <row r="108" spans="2:19" ht="21.75" customHeight="1" thickBot="1" x14ac:dyDescent="0.3">
      <c r="B108" s="110"/>
      <c r="C108" s="245"/>
      <c r="D108" s="245"/>
      <c r="E108" s="245"/>
      <c r="F108" s="246" t="e">
        <f>#REF!+F15+#REF!+F55+#REF!+#REF!+F61+F67+F71+F73+F76+F78+F82+F84+F95+#REF!+#REF!+#REF!+#REF!+#REF!+#REF!+#REF!+F106+#REF!+#REF!</f>
        <v>#REF!</v>
      </c>
      <c r="G108" s="246"/>
      <c r="H108" s="247" t="s">
        <v>103</v>
      </c>
      <c r="I108" s="248"/>
      <c r="J108" s="249">
        <v>20000</v>
      </c>
      <c r="K108" s="249"/>
      <c r="L108" s="250"/>
      <c r="M108" s="250"/>
      <c r="N108" s="251"/>
    </row>
    <row r="109" spans="2:19" ht="30.75" customHeight="1" thickTop="1" x14ac:dyDescent="0.25">
      <c r="H109" s="186" t="s">
        <v>135</v>
      </c>
      <c r="J109" s="187">
        <f>SUM(J4+J12+J16+J17+J55+J59+J61+J67+J71+J73+J76+J78+J82+J84+J89+J93+J95+J98+J100+J103+J105)</f>
        <v>1455540</v>
      </c>
      <c r="K109" s="187"/>
    </row>
    <row r="110" spans="2:19" x14ac:dyDescent="0.25">
      <c r="J110" s="182"/>
      <c r="K110" s="182"/>
    </row>
    <row r="112" spans="2:19" x14ac:dyDescent="0.25">
      <c r="B112" s="424" t="s">
        <v>165</v>
      </c>
      <c r="C112" s="424"/>
      <c r="D112" s="424"/>
      <c r="E112" s="424"/>
      <c r="F112" s="424"/>
      <c r="G112" s="424"/>
      <c r="H112" s="424"/>
    </row>
  </sheetData>
  <mergeCells count="2">
    <mergeCell ref="L74:N74"/>
    <mergeCell ref="H1:N1"/>
  </mergeCells>
  <phoneticPr fontId="9" type="noConversion"/>
  <pageMargins left="0" right="0" top="0.23622047244094491" bottom="0" header="0.43307086614173229" footer="0"/>
  <pageSetup orientation="landscape" horizontalDpi="150" verticalDpi="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Petra</cp:lastModifiedBy>
  <cp:lastPrinted>2016-12-21T11:06:58Z</cp:lastPrinted>
  <dcterms:created xsi:type="dcterms:W3CDTF">2012-02-16T14:14:26Z</dcterms:created>
  <dcterms:modified xsi:type="dcterms:W3CDTF">2016-12-21T12:06:52Z</dcterms:modified>
</cp:coreProperties>
</file>